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activeX/activeX14.bin" ContentType="application/vnd.ms-office.activeX"/>
  <Override PartName="/xl/charts/chart4.xml" ContentType="application/vnd.openxmlformats-officedocument.drawingml.chart+xml"/>
  <Override PartName="/xl/activeX/activeX19.xml" ContentType="application/vnd.ms-office.activeX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activeX/activeX5.xml" ContentType="application/vnd.ms-office.activeX+xml"/>
  <Override PartName="/xl/activeX/activeX21.bin" ContentType="application/vnd.ms-office.activeX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activeX/activeX10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26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22.xml" ContentType="application/vnd.ms-office.activeX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activeX/activeX9.bin" ContentType="application/vnd.ms-office.activeX"/>
  <Override PartName="/xl/activeX/activeX11.xml" ContentType="application/vnd.ms-office.activeX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activeX/activeX19.bin" ContentType="application/vnd.ms-office.activeX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activeX/activeX5.bin" ContentType="application/vnd.ms-office.activeX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activeX/activeX3.bin" ContentType="application/vnd.ms-office.activeX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activeX/activeX15.bin" ContentType="application/vnd.ms-office.activeX"/>
  <Override PartName="/xl/activeX/activeX26.bin" ContentType="application/vnd.ms-office.activeX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charts/chart5.xml" ContentType="application/vnd.openxmlformats-officedocument.drawingml.chart+xml"/>
  <Override PartName="/xl/activeX/activeX22.bin" ContentType="application/vnd.ms-office.activeX"/>
  <Override PartName="/xl/activeX/activeX24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activeX/activeX6.xml" ContentType="application/vnd.ms-office.activeX+xml"/>
  <Default Extension="emf" ContentType="image/x-emf"/>
  <Override PartName="/xl/activeX/activeX11.bin" ContentType="application/vnd.ms-office.activeX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activeX/activeX2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activeX/activeX14.xml" ContentType="application/vnd.ms-office.activeX+xml"/>
  <Override PartName="/xl/activeX/activeX23.xml" ContentType="application/vnd.ms-office.activeX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activeX/activeX8.bin" ContentType="application/vnd.ms-office.activeX"/>
  <Override PartName="/xl/activeX/activeX10.xml" ContentType="application/vnd.ms-office.activeX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activeX/activeX6.bin" ContentType="application/vnd.ms-office.activeX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activeX/activeX18.bin" ContentType="application/vnd.ms-office.activeX"/>
  <Override PartName="/xl/activeX/activeX27.bin" ContentType="application/vnd.ms-office.activeX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activeX/activeX2.bin" ContentType="application/vnd.ms-office.activeX"/>
  <Override PartName="/xl/charts/chart6.xml" ContentType="application/vnd.openxmlformats-officedocument.drawingml.chart+xml"/>
  <Override PartName="/xl/activeX/activeX16.bin" ContentType="application/vnd.ms-office.activeX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activeX/activeX12.bin" ContentType="application/vnd.ms-office.activeX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activeX/activeX17.xml" ContentType="application/vnd.ms-office.activeX+xml"/>
  <Override PartName="/xl/activeX/activeX28.xml" ContentType="application/vnd.ms-office.activeX+xml"/>
  <Default Extension="rels" ContentType="application/vnd.openxmlformats-package.relationships+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24.xml" ContentType="application/vnd.ms-office.activeX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activeX/activeX13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activeX/activeX7.bin" ContentType="application/vnd.ms-office.activeX"/>
  <Override PartName="/xl/worksheets/sheet27.xml" ContentType="application/vnd.openxmlformats-officedocument.spreadsheetml.worksheet+xml"/>
  <Override PartName="/xl/activeX/activeX17.bin" ContentType="application/vnd.ms-office.activeX"/>
  <Override PartName="/xl/activeX/activeX28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805" yWindow="-135" windowWidth="12705" windowHeight="12030" tabRatio="557" firstSheet="20" activeTab="21"/>
  </bookViews>
  <sheets>
    <sheet name="5.1" sheetId="4" r:id="rId1"/>
    <sheet name="5.2" sheetId="48" r:id="rId2"/>
    <sheet name="5.3" sheetId="37" r:id="rId3"/>
    <sheet name="5.4" sheetId="25" r:id="rId4"/>
    <sheet name="5.5" sheetId="26" r:id="rId5"/>
    <sheet name="5.6.1" sheetId="39" r:id="rId6"/>
    <sheet name="GR5.6.1" sheetId="66" r:id="rId7"/>
    <sheet name="5.6.2" sheetId="50" r:id="rId8"/>
    <sheet name="GR5.6.2" sheetId="67" r:id="rId9"/>
    <sheet name="5.6.3" sheetId="51" r:id="rId10"/>
    <sheet name="GR5.6.3" sheetId="68" r:id="rId11"/>
    <sheet name="5.7" sheetId="35" r:id="rId12"/>
    <sheet name="5.8" sheetId="40" r:id="rId13"/>
    <sheet name="5.9" sheetId="30" r:id="rId14"/>
    <sheet name="5.10" sheetId="7" r:id="rId15"/>
    <sheet name="5.11" sheetId="49" r:id="rId16"/>
    <sheet name="5.12" sheetId="53" r:id="rId17"/>
    <sheet name="5.13" sheetId="62" r:id="rId18"/>
    <sheet name="5.14" sheetId="11" r:id="rId19"/>
    <sheet name="5.15" sheetId="52" r:id="rId20"/>
    <sheet name="5.16" sheetId="61" r:id="rId21"/>
    <sheet name="5.17" sheetId="42" r:id="rId22"/>
    <sheet name="5.18" sheetId="60" r:id="rId23"/>
    <sheet name="5.19" sheetId="64" r:id="rId24"/>
    <sheet name="5.20" sheetId="59" r:id="rId25"/>
    <sheet name="5.21" sheetId="65" r:id="rId26"/>
    <sheet name="5.22" sheetId="15" r:id="rId27"/>
    <sheet name="5.23" sheetId="16" r:id="rId28"/>
    <sheet name="5.24" sheetId="45" r:id="rId29"/>
    <sheet name="5.25" sheetId="17" r:id="rId30"/>
    <sheet name="5.26" sheetId="46" r:id="rId31"/>
    <sheet name="5.27" sheetId="58" r:id="rId32"/>
    <sheet name="5.28" sheetId="18" r:id="rId33"/>
    <sheet name="5.29" sheetId="57" r:id="rId34"/>
    <sheet name="5.30" sheetId="63" r:id="rId35"/>
    <sheet name="5.31" sheetId="19" r:id="rId36"/>
    <sheet name="5.32" sheetId="20" r:id="rId37"/>
    <sheet name="5.33" sheetId="54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14">'5.10'!#REF!</definedName>
    <definedName name="\A" localSheetId="15">'[1]p51-1'!#REF!</definedName>
    <definedName name="\A" localSheetId="16">'[2]5.1'!#REF!</definedName>
    <definedName name="\A" localSheetId="17">'[3]5.1'!#REF!</definedName>
    <definedName name="\A" localSheetId="1">'[4]5.1'!#REF!</definedName>
    <definedName name="\A" localSheetId="34">'[5]5.1'!#REF!</definedName>
    <definedName name="\A" localSheetId="6">'5.1'!#REF!</definedName>
    <definedName name="\A" localSheetId="8">'5.1'!#REF!</definedName>
    <definedName name="\A" localSheetId="10">'5.1'!#REF!</definedName>
    <definedName name="\A">'5.1'!#REF!</definedName>
    <definedName name="\B" localSheetId="6">#REF!</definedName>
    <definedName name="\B" localSheetId="8">#REF!</definedName>
    <definedName name="\B" localSheetId="10">#REF!</definedName>
    <definedName name="\B">#REF!</definedName>
    <definedName name="\C" localSheetId="14">'5.10'!#REF!</definedName>
    <definedName name="\C" localSheetId="15">'[1]p51-1'!#REF!</definedName>
    <definedName name="\C" localSheetId="16">'[2]5.1'!#REF!</definedName>
    <definedName name="\C" localSheetId="17">'[3]5.1'!#REF!</definedName>
    <definedName name="\C" localSheetId="1">'[4]5.1'!#REF!</definedName>
    <definedName name="\C" localSheetId="34">'[5]5.1'!#REF!</definedName>
    <definedName name="\C" localSheetId="6">'5.1'!#REF!</definedName>
    <definedName name="\C" localSheetId="8">'5.1'!#REF!</definedName>
    <definedName name="\C" localSheetId="10">'5.1'!#REF!</definedName>
    <definedName name="\C">'5.1'!#REF!</definedName>
    <definedName name="\D">'[6]19.11-12'!$B$51</definedName>
    <definedName name="\G" localSheetId="14">'5.10'!#REF!</definedName>
    <definedName name="\G" localSheetId="15">'[1]p51-1'!#REF!</definedName>
    <definedName name="\G" localSheetId="16">'[2]5.1'!#REF!</definedName>
    <definedName name="\G" localSheetId="17">'[3]5.1'!#REF!</definedName>
    <definedName name="\G" localSheetId="1">'[4]5.1'!#REF!</definedName>
    <definedName name="\G" localSheetId="34">'[5]5.1'!#REF!</definedName>
    <definedName name="\G" localSheetId="6">'5.1'!#REF!</definedName>
    <definedName name="\G" localSheetId="8">'5.1'!#REF!</definedName>
    <definedName name="\G" localSheetId="10">'5.1'!#REF!</definedName>
    <definedName name="\G">'5.1'!#REF!</definedName>
    <definedName name="\I" localSheetId="23">#REF!</definedName>
    <definedName name="\I" localSheetId="6">#REF!</definedName>
    <definedName name="\I" localSheetId="8">#REF!</definedName>
    <definedName name="\I" localSheetId="10">#REF!</definedName>
    <definedName name="\I">#REF!</definedName>
    <definedName name="\L">'[6]19.11-12'!$B$53</definedName>
    <definedName name="\M" localSheetId="23">#REF!</definedName>
    <definedName name="\M" localSheetId="6">#REF!</definedName>
    <definedName name="\M" localSheetId="8">#REF!</definedName>
    <definedName name="\M" localSheetId="10">#REF!</definedName>
    <definedName name="\M">#REF!</definedName>
    <definedName name="\N" localSheetId="6">#REF!</definedName>
    <definedName name="\N" localSheetId="8">#REF!</definedName>
    <definedName name="\N" localSheetId="10">#REF!</definedName>
    <definedName name="\N">#REF!</definedName>
    <definedName name="\Q" localSheetId="23">#REF!</definedName>
    <definedName name="\Q" localSheetId="6">#REF!</definedName>
    <definedName name="\Q" localSheetId="8">#REF!</definedName>
    <definedName name="\Q" localSheetId="10">#REF!</definedName>
    <definedName name="\Q">#REF!</definedName>
    <definedName name="\S" localSheetId="23">#REF!</definedName>
    <definedName name="\S" localSheetId="6">#REF!</definedName>
    <definedName name="\S" localSheetId="8">#REF!</definedName>
    <definedName name="\S" localSheetId="10">#REF!</definedName>
    <definedName name="\S">#REF!</definedName>
    <definedName name="\T">[7]GANADE10!$B$90</definedName>
    <definedName name="\x">[8]Arlleg01!$IR$8190</definedName>
    <definedName name="\z">[8]Arlleg01!$IR$8190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localSheetId="6" hidden="1">[9]p122!#REF!</definedName>
    <definedName name="__123Graph_B" localSheetId="8" hidden="1">[9]p122!#REF!</definedName>
    <definedName name="__123Graph_B" localSheetId="10" hidden="1">[9]p122!#REF!</definedName>
    <definedName name="__123Graph_B" hidden="1">[9]p122!#REF!</definedName>
    <definedName name="__123Graph_BCurrent" localSheetId="6" hidden="1">'[6]19.14-15'!#REF!</definedName>
    <definedName name="__123Graph_BCurrent" localSheetId="8" hidden="1">'[6]19.14-15'!#REF!</definedName>
    <definedName name="__123Graph_BCurrent" localSheetId="10" hidden="1">'[6]19.14-15'!#REF!</definedName>
    <definedName name="__123Graph_BCurrent" hidden="1">'[6]19.14-15'!#REF!</definedName>
    <definedName name="__123Graph_BGrßfico1" localSheetId="6" hidden="1">'[6]19.14-15'!#REF!</definedName>
    <definedName name="__123Graph_BGrßfico1" localSheetId="8" hidden="1">'[6]19.14-15'!#REF!</definedName>
    <definedName name="__123Graph_BGrßfico1" localSheetId="10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localSheetId="6" hidden="1">[9]p122!#REF!</definedName>
    <definedName name="__123Graph_D" localSheetId="8" hidden="1">[9]p122!#REF!</definedName>
    <definedName name="__123Graph_D" localSheetId="10" hidden="1">[9]p122!#REF!</definedName>
    <definedName name="__123Graph_D" hidden="1">[9]p122!#REF!</definedName>
    <definedName name="__123Graph_DCurrent" localSheetId="6" hidden="1">'[6]19.14-15'!#REF!</definedName>
    <definedName name="__123Graph_DCurrent" localSheetId="8" hidden="1">'[6]19.14-15'!#REF!</definedName>
    <definedName name="__123Graph_DCurrent" localSheetId="10" hidden="1">'[6]19.14-15'!#REF!</definedName>
    <definedName name="__123Graph_DCurrent" hidden="1">'[6]19.14-15'!#REF!</definedName>
    <definedName name="__123Graph_DGrßfico1" localSheetId="6" hidden="1">'[6]19.14-15'!#REF!</definedName>
    <definedName name="__123Graph_DGrßfico1" localSheetId="8" hidden="1">'[6]19.14-15'!#REF!</definedName>
    <definedName name="__123Graph_DGrßfico1" localSheetId="10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localSheetId="6" hidden="1">[9]p122!#REF!</definedName>
    <definedName name="__123Graph_F" localSheetId="8" hidden="1">[9]p122!#REF!</definedName>
    <definedName name="__123Graph_F" localSheetId="10" hidden="1">[9]p122!#REF!</definedName>
    <definedName name="__123Graph_F" hidden="1">[9]p122!#REF!</definedName>
    <definedName name="__123Graph_FCurrent" localSheetId="6" hidden="1">'[6]19.14-15'!#REF!</definedName>
    <definedName name="__123Graph_FCurrent" localSheetId="8" hidden="1">'[6]19.14-15'!#REF!</definedName>
    <definedName name="__123Graph_FCurrent" localSheetId="10" hidden="1">'[6]19.14-15'!#REF!</definedName>
    <definedName name="__123Graph_FCurrent" hidden="1">'[6]19.14-15'!#REF!</definedName>
    <definedName name="__123Graph_FGrßfico1" localSheetId="6" hidden="1">'[6]19.14-15'!#REF!</definedName>
    <definedName name="__123Graph_FGrßfico1" localSheetId="8" hidden="1">'[6]19.14-15'!#REF!</definedName>
    <definedName name="__123Graph_FGrßfico1" localSheetId="10" hidden="1">'[6]19.14-15'!#REF!</definedName>
    <definedName name="__123Graph_FGrßfico1" hidden="1">'[6]19.14-15'!#REF!</definedName>
    <definedName name="__123Graph_X" localSheetId="6" hidden="1">[9]p122!#REF!</definedName>
    <definedName name="__123Graph_X" localSheetId="8" hidden="1">[9]p122!#REF!</definedName>
    <definedName name="__123Graph_X" localSheetId="10" hidden="1">[9]p122!#REF!</definedName>
    <definedName name="__123Graph_X" hidden="1">[9]p122!#REF!</definedName>
    <definedName name="__123Graph_XCurrent" localSheetId="6" hidden="1">'[6]19.14-15'!#REF!</definedName>
    <definedName name="__123Graph_XCurrent" localSheetId="8" hidden="1">'[6]19.14-15'!#REF!</definedName>
    <definedName name="__123Graph_XCurrent" localSheetId="10" hidden="1">'[6]19.14-15'!#REF!</definedName>
    <definedName name="__123Graph_XCurrent" hidden="1">'[6]19.14-15'!#REF!</definedName>
    <definedName name="__123Graph_XGrßfico1" localSheetId="6" hidden="1">'[6]19.14-15'!#REF!</definedName>
    <definedName name="__123Graph_XGrßfico1" localSheetId="8" hidden="1">'[6]19.14-15'!#REF!</definedName>
    <definedName name="__123Graph_XGrßfico1" localSheetId="10" hidden="1">'[6]19.14-15'!#REF!</definedName>
    <definedName name="__123Graph_XGrßfico1" hidden="1">'[6]19.14-15'!#REF!</definedName>
    <definedName name="_Dist_Values" localSheetId="23" hidden="1">#REF!</definedName>
    <definedName name="_Dist_Values" localSheetId="6" hidden="1">#REF!</definedName>
    <definedName name="_Dist_Values" localSheetId="8" hidden="1">#REF!</definedName>
    <definedName name="_Dist_Values" localSheetId="10" hidden="1">#REF!</definedName>
    <definedName name="_Dist_Values" hidden="1">#REF!</definedName>
    <definedName name="_p421">[10]CARNE1!$B$44</definedName>
    <definedName name="_p431" hidden="1">[10]CARNE7!$G$11:$G$93</definedName>
    <definedName name="_p7" localSheetId="6" hidden="1">'[11]19.14-15'!#REF!</definedName>
    <definedName name="_p7" localSheetId="8" hidden="1">'[11]19.14-15'!#REF!</definedName>
    <definedName name="_p7" localSheetId="10" hidden="1">'[11]19.14-15'!#REF!</definedName>
    <definedName name="_p7" hidden="1">'[11]19.14-15'!#REF!</definedName>
    <definedName name="_PEP1">'[12]19.11-12'!$B$51</definedName>
    <definedName name="_PEP2">[13]GANADE1!$B$75</definedName>
    <definedName name="_PEP3">'[12]19.11-12'!$B$53</definedName>
    <definedName name="_PEP4" hidden="1">'[12]19.14-15'!$B$34:$B$37</definedName>
    <definedName name="_PP1">[13]GANADE1!$B$77</definedName>
    <definedName name="_PP10" hidden="1">'[12]19.14-15'!$C$34:$C$37</definedName>
    <definedName name="_PP11" hidden="1">'[12]19.14-15'!$C$34:$C$37</definedName>
    <definedName name="_PP12" hidden="1">'[12]19.14-15'!$C$34:$C$37</definedName>
    <definedName name="_PP13" localSheetId="6" hidden="1">'[12]19.14-15'!#REF!</definedName>
    <definedName name="_PP13" localSheetId="8" hidden="1">'[12]19.14-15'!#REF!</definedName>
    <definedName name="_PP13" localSheetId="10" hidden="1">'[12]19.14-15'!#REF!</definedName>
    <definedName name="_PP13" hidden="1">'[12]19.14-15'!#REF!</definedName>
    <definedName name="_PP14" localSheetId="6" hidden="1">'[12]19.14-15'!#REF!</definedName>
    <definedName name="_PP14" localSheetId="8" hidden="1">'[12]19.14-15'!#REF!</definedName>
    <definedName name="_PP14" localSheetId="10" hidden="1">'[12]19.14-15'!#REF!</definedName>
    <definedName name="_PP14" hidden="1">'[12]19.14-15'!#REF!</definedName>
    <definedName name="_PP15" localSheetId="6" hidden="1">'[12]19.14-15'!#REF!</definedName>
    <definedName name="_PP15" localSheetId="8" hidden="1">'[12]19.14-15'!#REF!</definedName>
    <definedName name="_PP15" localSheetId="10" hidden="1">'[12]19.14-15'!#REF!</definedName>
    <definedName name="_PP15" hidden="1">'[12]19.14-15'!#REF!</definedName>
    <definedName name="_PP16" hidden="1">'[12]19.14-15'!$D$34:$D$37</definedName>
    <definedName name="_PP17" hidden="1">'[12]19.14-15'!$D$34:$D$37</definedName>
    <definedName name="_pp18" hidden="1">'[12]19.14-15'!$D$34:$D$37</definedName>
    <definedName name="_pp19" localSheetId="6" hidden="1">'[12]19.14-15'!#REF!</definedName>
    <definedName name="_pp19" localSheetId="8" hidden="1">'[12]19.14-15'!#REF!</definedName>
    <definedName name="_pp19" localSheetId="10" hidden="1">'[12]19.14-15'!#REF!</definedName>
    <definedName name="_pp19" hidden="1">'[12]19.14-15'!#REF!</definedName>
    <definedName name="_PP2" localSheetId="6">'[12]19.22'!#REF!</definedName>
    <definedName name="_PP2" localSheetId="8">'[12]19.22'!#REF!</definedName>
    <definedName name="_PP2" localSheetId="10">'[12]19.22'!#REF!</definedName>
    <definedName name="_PP2">'[12]19.22'!#REF!</definedName>
    <definedName name="_PP20" localSheetId="6" hidden="1">'[12]19.14-15'!#REF!</definedName>
    <definedName name="_PP20" localSheetId="8" hidden="1">'[12]19.14-15'!#REF!</definedName>
    <definedName name="_PP20" localSheetId="10" hidden="1">'[12]19.14-15'!#REF!</definedName>
    <definedName name="_PP20" hidden="1">'[12]19.14-15'!#REF!</definedName>
    <definedName name="_PP21" localSheetId="6" hidden="1">'[12]19.14-15'!#REF!</definedName>
    <definedName name="_PP21" localSheetId="8" hidden="1">'[12]19.14-15'!#REF!</definedName>
    <definedName name="_PP21" localSheetId="10" hidden="1">'[12]19.14-15'!#REF!</definedName>
    <definedName name="_PP21" hidden="1">'[12]19.14-15'!#REF!</definedName>
    <definedName name="_PP22" localSheetId="6" hidden="1">'[12]19.14-15'!#REF!</definedName>
    <definedName name="_PP22" localSheetId="8" hidden="1">'[12]19.14-15'!#REF!</definedName>
    <definedName name="_PP22" localSheetId="10" hidden="1">'[12]19.14-15'!#REF!</definedName>
    <definedName name="_PP22" hidden="1">'[12]19.14-15'!#REF!</definedName>
    <definedName name="_pp23" localSheetId="6" hidden="1">'[12]19.14-15'!#REF!</definedName>
    <definedName name="_pp23" localSheetId="8" hidden="1">'[12]19.14-15'!#REF!</definedName>
    <definedName name="_pp23" localSheetId="10" hidden="1">'[12]19.14-15'!#REF!</definedName>
    <definedName name="_pp23" hidden="1">'[12]19.14-15'!#REF!</definedName>
    <definedName name="_pp24" localSheetId="6" hidden="1">'[12]19.14-15'!#REF!</definedName>
    <definedName name="_pp24" localSheetId="8" hidden="1">'[12]19.14-15'!#REF!</definedName>
    <definedName name="_pp24" localSheetId="10" hidden="1">'[12]19.14-15'!#REF!</definedName>
    <definedName name="_pp24" hidden="1">'[12]19.14-15'!#REF!</definedName>
    <definedName name="_pp25" localSheetId="6" hidden="1">'[12]19.14-15'!#REF!</definedName>
    <definedName name="_pp25" localSheetId="8" hidden="1">'[12]19.14-15'!#REF!</definedName>
    <definedName name="_pp25" localSheetId="10" hidden="1">'[12]19.14-15'!#REF!</definedName>
    <definedName name="_pp25" hidden="1">'[12]19.14-15'!#REF!</definedName>
    <definedName name="_pp26" localSheetId="6" hidden="1">'[12]19.14-15'!#REF!</definedName>
    <definedName name="_pp26" localSheetId="8" hidden="1">'[12]19.14-15'!#REF!</definedName>
    <definedName name="_pp26" localSheetId="10" hidden="1">'[12]19.14-15'!#REF!</definedName>
    <definedName name="_pp26" hidden="1">'[12]19.14-15'!#REF!</definedName>
    <definedName name="_pp27" localSheetId="6" hidden="1">'[12]19.14-15'!#REF!</definedName>
    <definedName name="_pp27" localSheetId="8" hidden="1">'[12]19.14-15'!#REF!</definedName>
    <definedName name="_pp27" localSheetId="10" hidden="1">'[12]19.14-15'!#REF!</definedName>
    <definedName name="_pp27" hidden="1">'[12]19.14-15'!#REF!</definedName>
    <definedName name="_PP3">[13]GANADE1!$B$79</definedName>
    <definedName name="_PP4">'[12]19.11-12'!$B$51</definedName>
    <definedName name="_PP5" hidden="1">'[12]19.14-15'!$B$34:$B$37</definedName>
    <definedName name="_PP6" hidden="1">'[12]19.14-15'!$B$34:$B$37</definedName>
    <definedName name="_PP7" localSheetId="6" hidden="1">'[12]19.14-15'!#REF!</definedName>
    <definedName name="_PP7" localSheetId="8" hidden="1">'[12]19.14-15'!#REF!</definedName>
    <definedName name="_PP7" localSheetId="10" hidden="1">'[12]19.14-15'!#REF!</definedName>
    <definedName name="_PP7" hidden="1">'[12]19.14-15'!#REF!</definedName>
    <definedName name="_PP8" localSheetId="6" hidden="1">'[12]19.14-15'!#REF!</definedName>
    <definedName name="_PP8" localSheetId="8" hidden="1">'[12]19.14-15'!#REF!</definedName>
    <definedName name="_PP8" localSheetId="10" hidden="1">'[12]19.14-15'!#REF!</definedName>
    <definedName name="_PP8" hidden="1">'[12]19.14-15'!#REF!</definedName>
    <definedName name="_PP9" localSheetId="6" hidden="1">'[12]19.14-15'!#REF!</definedName>
    <definedName name="_PP9" localSheetId="8" hidden="1">'[12]19.14-15'!#REF!</definedName>
    <definedName name="_PP9" localSheetId="10" hidden="1">'[12]19.14-15'!#REF!</definedName>
    <definedName name="_PP9" hidden="1">'[12]19.14-15'!#REF!</definedName>
    <definedName name="_SUP1" localSheetId="23">#REF!</definedName>
    <definedName name="_SUP1" localSheetId="6">#REF!</definedName>
    <definedName name="_SUP1" localSheetId="8">#REF!</definedName>
    <definedName name="_SUP1" localSheetId="10">#REF!</definedName>
    <definedName name="_SUP1">#REF!</definedName>
    <definedName name="_SUP2" localSheetId="23">#REF!</definedName>
    <definedName name="_SUP2" localSheetId="6">#REF!</definedName>
    <definedName name="_SUP2" localSheetId="8">#REF!</definedName>
    <definedName name="_SUP2" localSheetId="10">#REF!</definedName>
    <definedName name="_SUP2">#REF!</definedName>
    <definedName name="_SUP3" localSheetId="23">#REF!</definedName>
    <definedName name="_SUP3" localSheetId="6">#REF!</definedName>
    <definedName name="_SUP3" localSheetId="8">#REF!</definedName>
    <definedName name="_SUP3" localSheetId="10">#REF!</definedName>
    <definedName name="_SUP3">#REF!</definedName>
    <definedName name="a" localSheetId="6">'[14]3.1'!#REF!</definedName>
    <definedName name="a" localSheetId="8">'[14]3.1'!#REF!</definedName>
    <definedName name="a" localSheetId="10">'[14]3.1'!#REF!</definedName>
    <definedName name="a">'[14]3.1'!#REF!</definedName>
    <definedName name="A_impresión_IM" localSheetId="6">#REF!</definedName>
    <definedName name="A_impresión_IM" localSheetId="8">#REF!</definedName>
    <definedName name="A_impresión_IM" localSheetId="10">#REF!</definedName>
    <definedName name="A_impresión_IM">#REF!</definedName>
    <definedName name="alk">'[6]19.11-12'!$B$53</definedName>
    <definedName name="AÑOSEÑA" localSheetId="23">#REF!</definedName>
    <definedName name="AÑOSEÑA" localSheetId="6">#REF!</definedName>
    <definedName name="AÑOSEÑA" localSheetId="8">#REF!</definedName>
    <definedName name="AÑOSEÑA" localSheetId="10">#REF!</definedName>
    <definedName name="AÑOSEÑA">#REF!</definedName>
    <definedName name="_xlnm.Print_Area" localSheetId="0">'5.1'!$A$1:$K$27</definedName>
    <definedName name="_xlnm.Print_Area" localSheetId="14">'5.10'!$A$1:$H$34</definedName>
    <definedName name="_xlnm.Print_Area" localSheetId="15">'5.11'!$A$1:$L$32</definedName>
    <definedName name="_xlnm.Print_Area" localSheetId="16">'5.12'!$A$1:$F$52</definedName>
    <definedName name="_xlnm.Print_Area" localSheetId="17">'5.13'!$A$1:$T$30</definedName>
    <definedName name="_xlnm.Print_Area" localSheetId="18">'5.14'!$A$1:$P$29</definedName>
    <definedName name="_xlnm.Print_Area" localSheetId="19">'5.15'!$A$1:$P$34</definedName>
    <definedName name="_xlnm.Print_Area" localSheetId="20">'5.16'!$A$1:$H$67</definedName>
    <definedName name="_xlnm.Print_Area" localSheetId="21">'5.17'!$A$1:$N$31</definedName>
    <definedName name="_xlnm.Print_Area" localSheetId="22">'5.18'!$A$1:$N$49</definedName>
    <definedName name="_xlnm.Print_Area" localSheetId="23">'5.19'!$A$1:$N$31</definedName>
    <definedName name="_xlnm.Print_Area" localSheetId="1">'5.2'!$A$1:$H$32</definedName>
    <definedName name="_xlnm.Print_Area" localSheetId="24">'5.20'!$A$1:$N$50</definedName>
    <definedName name="_xlnm.Print_Area" localSheetId="25">'5.21'!$A$1:$N$34</definedName>
    <definedName name="_xlnm.Print_Area" localSheetId="26">'5.22'!$A$1:$U$76</definedName>
    <definedName name="_xlnm.Print_Area" localSheetId="27">'5.23'!$A$1:$Z$33</definedName>
    <definedName name="_xlnm.Print_Area" localSheetId="28">'5.24'!$A$1:$Z$44</definedName>
    <definedName name="_xlnm.Print_Area" localSheetId="29">'5.25'!$A$1:$Z$44</definedName>
    <definedName name="_xlnm.Print_Area" localSheetId="30">'5.26'!$A$1:$J$24</definedName>
    <definedName name="_xlnm.Print_Area" localSheetId="31">'5.27'!$A$1:$O$25</definedName>
    <definedName name="_xlnm.Print_Area" localSheetId="32">'5.28'!$A$1:$K$42</definedName>
    <definedName name="_xlnm.Print_Area" localSheetId="33">'5.29'!$A$1:$K$26</definedName>
    <definedName name="_xlnm.Print_Area" localSheetId="2">'5.3'!$A$1:$M$21</definedName>
    <definedName name="_xlnm.Print_Area" localSheetId="34">'5.30'!$A$1:$P$26</definedName>
    <definedName name="_xlnm.Print_Area" localSheetId="35">'5.31'!$A$1:$R$35</definedName>
    <definedName name="_xlnm.Print_Area" localSheetId="36">'5.32'!$A$1:$L$37</definedName>
    <definedName name="_xlnm.Print_Area" localSheetId="37">'5.33'!$A$1:$N$51</definedName>
    <definedName name="_xlnm.Print_Area" localSheetId="3">'5.4'!$A$1:$L$21</definedName>
    <definedName name="_xlnm.Print_Area" localSheetId="4">'5.5'!$A$1:$D$27</definedName>
    <definedName name="_xlnm.Print_Area" localSheetId="5">'5.6.1'!$A$1:$P$74</definedName>
    <definedName name="_xlnm.Print_Area" localSheetId="7">'5.6.2'!$A$1:$P$47</definedName>
    <definedName name="_xlnm.Print_Area" localSheetId="9">'5.6.3'!$A$1:$P$59</definedName>
    <definedName name="_xlnm.Print_Area" localSheetId="11">'5.7'!$A$1:$J$96</definedName>
    <definedName name="_xlnm.Print_Area" localSheetId="12">'5.8'!$A$1:$L$27</definedName>
    <definedName name="_xlnm.Print_Area" localSheetId="13">'5.9'!$A$1:$J$30</definedName>
    <definedName name="_xlnm.Print_Area" localSheetId="6">GR5.6.1!$A$1:$P$96</definedName>
    <definedName name="_xlnm.Print_Area" localSheetId="8">GR5.6.2!$A$1:$P$92</definedName>
    <definedName name="_xlnm.Print_Area" localSheetId="10">GR5.6.3!$A$1:$P$65</definedName>
    <definedName name="balan.xls" hidden="1">'[15]7.24'!$D$6:$D$27</definedName>
    <definedName name="_xlnm.Database" localSheetId="23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>#REF!</definedName>
    <definedName name="BUSCARC" localSheetId="23">#REF!</definedName>
    <definedName name="BUSCARC" localSheetId="6">#REF!</definedName>
    <definedName name="BUSCARC" localSheetId="8">#REF!</definedName>
    <definedName name="BUSCARC" localSheetId="10">#REF!</definedName>
    <definedName name="BUSCARC">#REF!</definedName>
    <definedName name="BUSCARG" localSheetId="23">#REF!</definedName>
    <definedName name="BUSCARG" localSheetId="6">#REF!</definedName>
    <definedName name="BUSCARG" localSheetId="8">#REF!</definedName>
    <definedName name="BUSCARG" localSheetId="10">#REF!</definedName>
    <definedName name="BUSCARG">#REF!</definedName>
    <definedName name="CARGA" localSheetId="23">#REF!</definedName>
    <definedName name="CARGA" localSheetId="6">#REF!</definedName>
    <definedName name="CARGA" localSheetId="8">#REF!</definedName>
    <definedName name="CARGA" localSheetId="10">#REF!</definedName>
    <definedName name="CARGA">#REF!</definedName>
    <definedName name="CHEQUEO" localSheetId="23">#REF!</definedName>
    <definedName name="CHEQUEO" localSheetId="6">#REF!</definedName>
    <definedName name="CHEQUEO" localSheetId="8">#REF!</definedName>
    <definedName name="CHEQUEO" localSheetId="10">#REF!</definedName>
    <definedName name="CHEQUEO">#REF!</definedName>
    <definedName name="CODCULT" localSheetId="23">#REF!</definedName>
    <definedName name="CODCULT" localSheetId="6">#REF!</definedName>
    <definedName name="CODCULT" localSheetId="8">#REF!</definedName>
    <definedName name="CODCULT" localSheetId="10">#REF!</definedName>
    <definedName name="CODCULT">#REF!</definedName>
    <definedName name="CODGRUP" localSheetId="23">#REF!</definedName>
    <definedName name="CODGRUP" localSheetId="6">#REF!</definedName>
    <definedName name="CODGRUP" localSheetId="8">#REF!</definedName>
    <definedName name="CODGRUP" localSheetId="10">#REF!</definedName>
    <definedName name="CODGRUP">#REF!</definedName>
    <definedName name="COSECHA" localSheetId="23">#REF!</definedName>
    <definedName name="COSECHA" localSheetId="6">#REF!</definedName>
    <definedName name="COSECHA" localSheetId="8">#REF!</definedName>
    <definedName name="COSECHA" localSheetId="10">#REF!</definedName>
    <definedName name="COSECHA">#REF!</definedName>
    <definedName name="_xlnm.Criteria" localSheetId="23">#REF!</definedName>
    <definedName name="_xlnm.Criteria" localSheetId="6">#REF!</definedName>
    <definedName name="_xlnm.Criteria" localSheetId="8">#REF!</definedName>
    <definedName name="_xlnm.Criteria" localSheetId="10">#REF!</definedName>
    <definedName name="_xlnm.Criteria">#REF!</definedName>
    <definedName name="CUAD" localSheetId="23">#REF!</definedName>
    <definedName name="CUAD" localSheetId="6">#REF!</definedName>
    <definedName name="CUAD" localSheetId="8">#REF!</definedName>
    <definedName name="CUAD" localSheetId="10">#REF!</definedName>
    <definedName name="CUAD">#REF!</definedName>
    <definedName name="CUADRO" localSheetId="23">#REF!</definedName>
    <definedName name="CUADRO" localSheetId="6">#REF!</definedName>
    <definedName name="CUADRO" localSheetId="8">#REF!</definedName>
    <definedName name="CUADRO" localSheetId="10">#REF!</definedName>
    <definedName name="CUADRO">#REF!</definedName>
    <definedName name="CULTSEÑA" localSheetId="23">#REF!</definedName>
    <definedName name="CULTSEÑA" localSheetId="6">#REF!</definedName>
    <definedName name="CULTSEÑA" localSheetId="8">#REF!</definedName>
    <definedName name="CULTSEÑA" localSheetId="10">#REF!</definedName>
    <definedName name="CULTSEÑA">#REF!</definedName>
    <definedName name="DECENA" localSheetId="23">#REF!</definedName>
    <definedName name="DECENA" localSheetId="6">#REF!</definedName>
    <definedName name="DECENA" localSheetId="8">#REF!</definedName>
    <definedName name="DECENA" localSheetId="10">#REF!</definedName>
    <definedName name="DECENA">#REF!</definedName>
    <definedName name="DESCARGA" localSheetId="23">#REF!</definedName>
    <definedName name="DESCARGA" localSheetId="6">#REF!</definedName>
    <definedName name="DESCARGA" localSheetId="8">#REF!</definedName>
    <definedName name="DESCARGA" localSheetId="10">#REF!</definedName>
    <definedName name="DESCARGA">#REF!</definedName>
    <definedName name="DESTINO" localSheetId="23">#REF!</definedName>
    <definedName name="DESTINO" localSheetId="6">#REF!</definedName>
    <definedName name="DESTINO" localSheetId="8">#REF!</definedName>
    <definedName name="DESTINO" localSheetId="10">#REF!</definedName>
    <definedName name="DESTINO">#REF!</definedName>
    <definedName name="EXPORTAR" localSheetId="23">#REF!</definedName>
    <definedName name="EXPORTAR" localSheetId="6">#REF!</definedName>
    <definedName name="EXPORTAR" localSheetId="8">#REF!</definedName>
    <definedName name="EXPORTAR" localSheetId="10">#REF!</definedName>
    <definedName name="EXPORTAR">#REF!</definedName>
    <definedName name="FILA" localSheetId="23">#REF!</definedName>
    <definedName name="FILA" localSheetId="6">#REF!</definedName>
    <definedName name="FILA" localSheetId="8">#REF!</definedName>
    <definedName name="FILA" localSheetId="10">#REF!</definedName>
    <definedName name="FILA">#REF!</definedName>
    <definedName name="GRUPSEÑA" localSheetId="23">#REF!</definedName>
    <definedName name="GRUPSEÑA" localSheetId="6">#REF!</definedName>
    <definedName name="GRUPSEÑA" localSheetId="8">#REF!</definedName>
    <definedName name="GRUPSEÑA" localSheetId="10">#REF!</definedName>
    <definedName name="GRUPSEÑA">#REF!</definedName>
    <definedName name="GUION" localSheetId="6">#REF!</definedName>
    <definedName name="GUION" localSheetId="8">#REF!</definedName>
    <definedName name="GUION" localSheetId="10">#REF!</definedName>
    <definedName name="GUION">#REF!</definedName>
    <definedName name="hgvnhgj" localSheetId="6">'[14]3.1'!#REF!</definedName>
    <definedName name="hgvnhgj" localSheetId="8">'[14]3.1'!#REF!</definedName>
    <definedName name="hgvnhgj" localSheetId="10">'[14]3.1'!#REF!</definedName>
    <definedName name="hgvnhgj">'[14]3.1'!#REF!</definedName>
    <definedName name="IMP" localSheetId="23">#REF!</definedName>
    <definedName name="IMP" localSheetId="6">#REF!</definedName>
    <definedName name="IMP" localSheetId="8">#REF!</definedName>
    <definedName name="IMP" localSheetId="10">#REF!</definedName>
    <definedName name="IMP">#REF!</definedName>
    <definedName name="IMPR" localSheetId="23">#REF!</definedName>
    <definedName name="IMPR" localSheetId="6">#REF!</definedName>
    <definedName name="IMPR" localSheetId="8">#REF!</definedName>
    <definedName name="IMPR" localSheetId="10">#REF!</definedName>
    <definedName name="IMPR">#REF!</definedName>
    <definedName name="IMPRIMIR" localSheetId="23">#REF!</definedName>
    <definedName name="IMPRIMIR" localSheetId="6">#REF!</definedName>
    <definedName name="IMPRIMIR" localSheetId="8">#REF!</definedName>
    <definedName name="IMPRIMIR" localSheetId="10">#REF!</definedName>
    <definedName name="IMPRIMIR">#REF!</definedName>
    <definedName name="Imprimir_área_IM">'5.10'!$A$1:$F$75</definedName>
    <definedName name="kk" localSheetId="6" hidden="1">'[11]19.14-15'!#REF!</definedName>
    <definedName name="kk" localSheetId="8" hidden="1">'[11]19.14-15'!#REF!</definedName>
    <definedName name="kk" localSheetId="10" hidden="1">'[11]19.14-15'!#REF!</definedName>
    <definedName name="kk" hidden="1">'[11]19.14-15'!#REF!</definedName>
    <definedName name="kkjkj" localSheetId="6">#REF!</definedName>
    <definedName name="kkjkj" localSheetId="8">#REF!</definedName>
    <definedName name="kkjkj" localSheetId="10">#REF!</definedName>
    <definedName name="kkjkj">#REF!</definedName>
    <definedName name="l" localSheetId="6">'[14]3.1'!#REF!</definedName>
    <definedName name="l" localSheetId="8">'[14]3.1'!#REF!</definedName>
    <definedName name="l" localSheetId="10">'[14]3.1'!#REF!</definedName>
    <definedName name="l">'[14]3.1'!#REF!</definedName>
    <definedName name="LISTAS" localSheetId="23">#REF!</definedName>
    <definedName name="LISTAS" localSheetId="6">#REF!</definedName>
    <definedName name="LISTAS" localSheetId="8">#REF!</definedName>
    <definedName name="LISTAS" localSheetId="10">#REF!</definedName>
    <definedName name="LISTAS">#REF!</definedName>
    <definedName name="MENSAJE" localSheetId="23">#REF!</definedName>
    <definedName name="MENSAJE" localSheetId="6">#REF!</definedName>
    <definedName name="MENSAJE" localSheetId="8">#REF!</definedName>
    <definedName name="MENSAJE" localSheetId="10">#REF!</definedName>
    <definedName name="MENSAJE">#REF!</definedName>
    <definedName name="MENU" localSheetId="23">#REF!</definedName>
    <definedName name="MENU" localSheetId="6">#REF!</definedName>
    <definedName name="MENU" localSheetId="8">#REF!</definedName>
    <definedName name="MENU" localSheetId="10">#REF!</definedName>
    <definedName name="MENU">#REF!</definedName>
    <definedName name="NOMCULT" localSheetId="23">#REF!</definedName>
    <definedName name="NOMCULT" localSheetId="6">#REF!</definedName>
    <definedName name="NOMCULT" localSheetId="8">#REF!</definedName>
    <definedName name="NOMCULT" localSheetId="10">#REF!</definedName>
    <definedName name="NOMCULT">#REF!</definedName>
    <definedName name="NOMGRUP" localSheetId="23">#REF!</definedName>
    <definedName name="NOMGRUP" localSheetId="6">#REF!</definedName>
    <definedName name="NOMGRUP" localSheetId="8">#REF!</definedName>
    <definedName name="NOMGRUP" localSheetId="10">#REF!</definedName>
    <definedName name="NOMGRUP">#REF!</definedName>
    <definedName name="PEP">[13]GANADE1!$B$79</definedName>
    <definedName name="REGI" localSheetId="23">#REF!</definedName>
    <definedName name="REGI" localSheetId="6">#REF!</definedName>
    <definedName name="REGI" localSheetId="8">#REF!</definedName>
    <definedName name="REGI" localSheetId="10">#REF!</definedName>
    <definedName name="REGI">#REF!</definedName>
    <definedName name="REGISTRO" localSheetId="23">#REF!</definedName>
    <definedName name="REGISTRO" localSheetId="6">#REF!</definedName>
    <definedName name="REGISTRO" localSheetId="8">#REF!</definedName>
    <definedName name="REGISTRO" localSheetId="10">#REF!</definedName>
    <definedName name="REGISTRO">#REF!</definedName>
    <definedName name="RELLENAR" localSheetId="23">#REF!</definedName>
    <definedName name="RELLENAR" localSheetId="6">#REF!</definedName>
    <definedName name="RELLENAR" localSheetId="8">#REF!</definedName>
    <definedName name="RELLENAR" localSheetId="10">#REF!</definedName>
    <definedName name="RELLENAR">#REF!</definedName>
    <definedName name="REND1" localSheetId="23">#REF!</definedName>
    <definedName name="REND1" localSheetId="6">#REF!</definedName>
    <definedName name="REND1" localSheetId="8">#REF!</definedName>
    <definedName name="REND1" localSheetId="10">#REF!</definedName>
    <definedName name="REND1">#REF!</definedName>
    <definedName name="REND2" localSheetId="23">#REF!</definedName>
    <definedName name="REND2" localSheetId="6">#REF!</definedName>
    <definedName name="REND2" localSheetId="8">#REF!</definedName>
    <definedName name="REND2" localSheetId="10">#REF!</definedName>
    <definedName name="REND2">#REF!</definedName>
    <definedName name="REND3" localSheetId="23">#REF!</definedName>
    <definedName name="REND3" localSheetId="6">#REF!</definedName>
    <definedName name="REND3" localSheetId="8">#REF!</definedName>
    <definedName name="REND3" localSheetId="10">#REF!</definedName>
    <definedName name="REND3">#REF!</definedName>
    <definedName name="RUTINA" localSheetId="6">#REF!</definedName>
    <definedName name="RUTINA" localSheetId="8">#REF!</definedName>
    <definedName name="RUTINA" localSheetId="10">#REF!</definedName>
    <definedName name="RUTINA">#REF!</definedName>
    <definedName name="SIGUI" localSheetId="23">#REF!</definedName>
    <definedName name="SIGUI" localSheetId="6">#REF!</definedName>
    <definedName name="SIGUI" localSheetId="8">#REF!</definedName>
    <definedName name="SIGUI" localSheetId="10">#REF!</definedName>
    <definedName name="SIGUI">#REF!</definedName>
    <definedName name="TABLE" localSheetId="0">#REF!</definedName>
    <definedName name="TABLE" localSheetId="1">'5.2'!#REF!</definedName>
    <definedName name="TABLE" localSheetId="5">'5.6.1'!#REF!</definedName>
    <definedName name="TABLE" localSheetId="7">'5.6.2'!$C$48:$G$49</definedName>
    <definedName name="TABLE" localSheetId="9">'5.6.3'!#REF!</definedName>
    <definedName name="TABLE" localSheetId="11">'5.7'!$A$27:$E$29</definedName>
    <definedName name="TABLE" localSheetId="12">'5.8'!#REF!</definedName>
    <definedName name="TABLE" localSheetId="13">'5.9'!#REF!</definedName>
    <definedName name="TABLE" localSheetId="6">GR5.6.1!#REF!</definedName>
    <definedName name="TABLE" localSheetId="8">GR5.6.2!$C$9:$G$16</definedName>
    <definedName name="TABLE" localSheetId="10">GR5.6.3!#REF!</definedName>
    <definedName name="TABLE_10" localSheetId="11">'5.7'!$C$27:$G$28</definedName>
    <definedName name="TABLE_10" localSheetId="12">'5.8'!#REF!</definedName>
    <definedName name="TABLE_10" localSheetId="13">'5.9'!#REF!</definedName>
    <definedName name="TABLE_11" localSheetId="11">'5.7'!$C$30:$G$31</definedName>
    <definedName name="TABLE_11" localSheetId="12">'5.8'!#REF!</definedName>
    <definedName name="TABLE_11" localSheetId="13">'5.9'!#REF!</definedName>
    <definedName name="TABLE_12" localSheetId="11">'5.7'!$C$27:$G$28</definedName>
    <definedName name="TABLE_12" localSheetId="12">'5.8'!#REF!</definedName>
    <definedName name="TABLE_12" localSheetId="13">'5.9'!#REF!</definedName>
    <definedName name="TABLE_13" localSheetId="11">'5.7'!$C$27:$G$28</definedName>
    <definedName name="TABLE_13" localSheetId="12">'5.8'!#REF!</definedName>
    <definedName name="TABLE_13" localSheetId="13">'5.9'!#REF!</definedName>
    <definedName name="TABLE_14" localSheetId="11">'5.7'!$C$27:$G$28</definedName>
    <definedName name="TABLE_15" localSheetId="11">'5.7'!$C$27:$G$28</definedName>
    <definedName name="TABLE_16" localSheetId="11">'5.7'!$C$27:$G$28</definedName>
    <definedName name="TABLE_17" localSheetId="11">'5.7'!$C$27:$G$28</definedName>
    <definedName name="TABLE_18" localSheetId="11">'5.7'!$C$27:$G$28</definedName>
    <definedName name="TABLE_19" localSheetId="11">'5.7'!$C$27:$G$28</definedName>
    <definedName name="TABLE_2" localSheetId="0">#REF!</definedName>
    <definedName name="TABLE_2" localSheetId="5">'5.6.1'!#REF!</definedName>
    <definedName name="TABLE_2" localSheetId="7">'5.6.2'!$C$48:$G$49</definedName>
    <definedName name="TABLE_2" localSheetId="9">'5.6.3'!#REF!</definedName>
    <definedName name="TABLE_2" localSheetId="11">'5.7'!$A$27:$E$28</definedName>
    <definedName name="TABLE_2" localSheetId="12">'5.8'!#REF!</definedName>
    <definedName name="TABLE_2" localSheetId="13">'5.9'!#REF!</definedName>
    <definedName name="TABLE_2" localSheetId="6">GR5.6.1!#REF!</definedName>
    <definedName name="TABLE_2" localSheetId="8">GR5.6.2!$C$9:$G$16</definedName>
    <definedName name="TABLE_2" localSheetId="10">GR5.6.3!#REF!</definedName>
    <definedName name="TABLE_20" localSheetId="11">'5.7'!$C$27:$G$28</definedName>
    <definedName name="TABLE_21" localSheetId="11">'5.7'!$C$27:$G$28</definedName>
    <definedName name="TABLE_22" localSheetId="11">'5.7'!$C$27:$G$28</definedName>
    <definedName name="TABLE_23" localSheetId="11">'5.7'!$C$27:$G$28</definedName>
    <definedName name="TABLE_24" localSheetId="11">'5.7'!$C$27:$G$28</definedName>
    <definedName name="TABLE_25" localSheetId="11">'5.7'!$C$27:$G$28</definedName>
    <definedName name="TABLE_26" localSheetId="11">'5.7'!$C$27:$G$28</definedName>
    <definedName name="TABLE_27" localSheetId="11">'5.7'!$C$30:$G$31</definedName>
    <definedName name="TABLE_28" localSheetId="11">'5.7'!$C$27:$G$28</definedName>
    <definedName name="TABLE_29" localSheetId="11">'5.7'!$C$30:$G$31</definedName>
    <definedName name="TABLE_3" localSheetId="5">'5.6.1'!#REF!</definedName>
    <definedName name="TABLE_3" localSheetId="7">'5.6.2'!$C$48:$G$49</definedName>
    <definedName name="TABLE_3" localSheetId="9">'5.6.3'!#REF!</definedName>
    <definedName name="TABLE_3" localSheetId="11">'5.7'!$A$27:$E$28</definedName>
    <definedName name="TABLE_3" localSheetId="12">'5.8'!$AA$19:$AJ$30</definedName>
    <definedName name="TABLE_3" localSheetId="13">'5.9'!#REF!</definedName>
    <definedName name="TABLE_3" localSheetId="6">GR5.6.1!#REF!</definedName>
    <definedName name="TABLE_3" localSheetId="8">GR5.6.2!$C$9:$G$16</definedName>
    <definedName name="TABLE_3" localSheetId="10">GR5.6.3!#REF!</definedName>
    <definedName name="TABLE_30" localSheetId="11">'5.7'!$C$27:$G$28</definedName>
    <definedName name="TABLE_31" localSheetId="11">'5.7'!$C$30:$G$31</definedName>
    <definedName name="TABLE_32" localSheetId="11">'5.7'!$C$27:$G$28</definedName>
    <definedName name="TABLE_33" localSheetId="11">'5.7'!$C$30:$G$31</definedName>
    <definedName name="TABLE_34" localSheetId="11">'5.7'!$C$27:$G$28</definedName>
    <definedName name="TABLE_35" localSheetId="11">'5.7'!$C$30:$G$31</definedName>
    <definedName name="TABLE_36" localSheetId="11">'5.7'!$C$27:$G$28</definedName>
    <definedName name="TABLE_37" localSheetId="11">'5.7'!$C$30:$G$31</definedName>
    <definedName name="TABLE_38" localSheetId="11">'5.7'!$C$27:$G$28</definedName>
    <definedName name="TABLE_39" localSheetId="11">'5.7'!$C$30:$G$31</definedName>
    <definedName name="TABLE_4" localSheetId="5">'5.6.1'!#REF!</definedName>
    <definedName name="TABLE_4" localSheetId="7">'5.6.2'!$C$48:$G$49</definedName>
    <definedName name="TABLE_4" localSheetId="9">'5.6.3'!#REF!</definedName>
    <definedName name="TABLE_4" localSheetId="11">'5.7'!$B$27:$F$28</definedName>
    <definedName name="TABLE_4" localSheetId="12">'5.8'!#REF!</definedName>
    <definedName name="TABLE_4" localSheetId="13">'5.9'!#REF!</definedName>
    <definedName name="TABLE_4" localSheetId="6">GR5.6.1!#REF!</definedName>
    <definedName name="TABLE_4" localSheetId="8">GR5.6.2!$C$9:$G$16</definedName>
    <definedName name="TABLE_4" localSheetId="10">GR5.6.3!#REF!</definedName>
    <definedName name="TABLE_40" localSheetId="11">'5.7'!$C$27:$G$28</definedName>
    <definedName name="TABLE_41" localSheetId="11">'5.7'!$C$30:$G$31</definedName>
    <definedName name="TABLE_42" localSheetId="11">'5.7'!$C$35:$G$36</definedName>
    <definedName name="TABLE_5" localSheetId="11">'5.7'!$C$27:$G$28</definedName>
    <definedName name="TABLE_5" localSheetId="12">'5.8'!#REF!</definedName>
    <definedName name="TABLE_5" localSheetId="13">'5.9'!#REF!</definedName>
    <definedName name="TABLE_6" localSheetId="11">'5.7'!$C$27:$G$28</definedName>
    <definedName name="TABLE_6" localSheetId="12">'5.8'!#REF!</definedName>
    <definedName name="TABLE_6" localSheetId="13">'5.9'!#REF!</definedName>
    <definedName name="TABLE_7" localSheetId="11">'5.7'!$C$27:$G$28</definedName>
    <definedName name="TABLE_7" localSheetId="12">'5.8'!#REF!</definedName>
    <definedName name="TABLE_7" localSheetId="13">'5.9'!#REF!</definedName>
    <definedName name="TABLE_8" localSheetId="11">'5.7'!$C$27:$G$28</definedName>
    <definedName name="TABLE_8" localSheetId="12">'5.8'!#REF!</definedName>
    <definedName name="TABLE_8" localSheetId="13">'5.9'!#REF!</definedName>
    <definedName name="TABLE_9" localSheetId="11">'5.7'!$C$27:$G$28</definedName>
    <definedName name="TABLE_9" localSheetId="12">'5.8'!#REF!</definedName>
    <definedName name="TABLE_9" localSheetId="13">'5.9'!#REF!</definedName>
    <definedName name="TCULTSEÑA" localSheetId="23">#REF!</definedName>
    <definedName name="TCULTSEÑA" localSheetId="6">#REF!</definedName>
    <definedName name="TCULTSEÑA" localSheetId="8">#REF!</definedName>
    <definedName name="TCULTSEÑA" localSheetId="10">#REF!</definedName>
    <definedName name="TCULTSEÑA">#REF!</definedName>
    <definedName name="TO" localSheetId="23">#REF!</definedName>
    <definedName name="TO" localSheetId="6">#REF!</definedName>
    <definedName name="TO" localSheetId="8">#REF!</definedName>
    <definedName name="TO" localSheetId="10">#REF!</definedName>
    <definedName name="TO">#REF!</definedName>
    <definedName name="TODOS" localSheetId="23">#REF!</definedName>
    <definedName name="TODOS" localSheetId="6">#REF!</definedName>
    <definedName name="TODOS" localSheetId="8">#REF!</definedName>
    <definedName name="TODOS" localSheetId="10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B17" i="7"/>
  <c r="C9" l="1"/>
  <c r="I21" i="35" l="1"/>
  <c r="I20"/>
  <c r="I19"/>
  <c r="I18"/>
  <c r="I17"/>
  <c r="I16"/>
  <c r="I15"/>
  <c r="I14"/>
  <c r="I13"/>
  <c r="I11"/>
  <c r="I10"/>
  <c r="H21"/>
  <c r="H20"/>
  <c r="H19"/>
  <c r="H18"/>
  <c r="H17"/>
  <c r="H16"/>
  <c r="H15"/>
  <c r="H14"/>
  <c r="H13"/>
  <c r="H11"/>
  <c r="H10"/>
  <c r="G21" l="1"/>
  <c r="G20"/>
  <c r="G19"/>
  <c r="G18"/>
  <c r="G17"/>
  <c r="G16"/>
  <c r="G15"/>
  <c r="G14"/>
  <c r="G13"/>
  <c r="G11"/>
  <c r="G10"/>
  <c r="F15"/>
  <c r="F21"/>
  <c r="F20"/>
  <c r="F19"/>
  <c r="F18"/>
  <c r="F17"/>
  <c r="F16"/>
  <c r="F14"/>
  <c r="F13"/>
  <c r="F11"/>
  <c r="F10"/>
  <c r="S31" i="45" l="1"/>
  <c r="R31"/>
  <c r="S30"/>
  <c r="R30"/>
  <c r="C27" i="48" l="1"/>
  <c r="B29" i="7"/>
  <c r="D27" i="48"/>
  <c r="F27"/>
  <c r="G27"/>
  <c r="C26" i="7"/>
  <c r="C27"/>
  <c r="E27" i="48"/>
  <c r="C12" i="7"/>
  <c r="C13"/>
  <c r="C14"/>
  <c r="C15"/>
  <c r="C16"/>
  <c r="C17"/>
  <c r="C18"/>
  <c r="C19"/>
  <c r="C20"/>
  <c r="C21"/>
  <c r="C22"/>
  <c r="C23"/>
  <c r="C24"/>
  <c r="C25"/>
  <c r="C29"/>
  <c r="G20" i="62"/>
  <c r="F20"/>
  <c r="S14" i="17"/>
  <c r="R14"/>
  <c r="S13"/>
  <c r="R13"/>
  <c r="F10" i="62"/>
  <c r="B10" s="1"/>
  <c r="G10"/>
  <c r="C10" s="1"/>
  <c r="F11"/>
  <c r="B11" s="1"/>
  <c r="G11"/>
  <c r="C11" s="1"/>
  <c r="F12"/>
  <c r="B12" s="1"/>
  <c r="G12"/>
  <c r="C12" s="1"/>
  <c r="F13"/>
  <c r="B13" s="1"/>
  <c r="G13"/>
  <c r="C13" s="1"/>
  <c r="E15" i="16"/>
  <c r="Y15" s="1"/>
  <c r="D15"/>
  <c r="X15" s="1"/>
  <c r="D14"/>
  <c r="X14" s="1"/>
  <c r="E14"/>
  <c r="Y14" s="1"/>
  <c r="E13"/>
  <c r="Y13" s="1"/>
  <c r="E12"/>
  <c r="Y12" s="1"/>
  <c r="E11"/>
  <c r="Y11" s="1"/>
  <c r="D13"/>
  <c r="X13" s="1"/>
  <c r="D12"/>
  <c r="X12" s="1"/>
  <c r="D11"/>
  <c r="X11" s="1"/>
  <c r="C14" i="20"/>
  <c r="C13"/>
  <c r="C12"/>
  <c r="C11"/>
  <c r="AB51" i="40"/>
  <c r="AB52"/>
  <c r="C26" i="26"/>
  <c r="B26"/>
  <c r="C13" i="39"/>
  <c r="C10" i="7"/>
  <c r="C11"/>
  <c r="B23"/>
  <c r="B15"/>
  <c r="B16"/>
  <c r="B21"/>
  <c r="B13"/>
  <c r="B26"/>
  <c r="B18"/>
  <c r="B10"/>
  <c r="B24"/>
  <c r="B27"/>
  <c r="B19"/>
  <c r="B20"/>
  <c r="B25"/>
  <c r="B9"/>
  <c r="B22"/>
  <c r="B14"/>
  <c r="B11"/>
  <c r="B12"/>
</calcChain>
</file>

<file path=xl/sharedStrings.xml><?xml version="1.0" encoding="utf-8"?>
<sst xmlns="http://schemas.openxmlformats.org/spreadsheetml/2006/main" count="1740" uniqueCount="507">
  <si>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</si>
  <si>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</si>
  <si>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</si>
  <si>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</si>
  <si>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</si>
  <si>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</si>
  <si>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</si>
  <si>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</si>
  <si>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</si>
  <si>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</si>
  <si>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</si>
  <si>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</si>
  <si>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</si>
  <si>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</si>
  <si>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</si>
  <si>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</si>
  <si>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</si>
  <si>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</si>
  <si>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</si>
  <si>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</si>
  <si>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</si>
  <si>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</si>
  <si>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</si>
  <si>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</si>
  <si>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</si>
  <si>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</si>
  <si>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</si>
  <si>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</si>
  <si>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</si>
  <si>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</si>
  <si>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</si>
  <si>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</si>
  <si>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</si>
  <si>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</si>
  <si>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</si>
  <si>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</si>
  <si>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</si>
  <si>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</si>
  <si>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</si>
  <si>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</si>
  <si>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</si>
  <si>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</si>
  <si>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</si>
  <si>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</si>
  <si>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</si>
  <si>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</si>
  <si>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</si>
  <si>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</si>
  <si>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</si>
  <si>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</si>
  <si>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</si>
  <si>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</si>
  <si>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</si>
  <si>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</si>
  <si>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</si>
  <si>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</si>
  <si>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</si>
  <si>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</si>
  <si>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</si>
  <si>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</si>
  <si>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</si>
  <si>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</si>
  <si>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</si>
  <si>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</si>
  <si>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</si>
  <si>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</si>
  <si>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</si>
  <si>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</si>
  <si>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</si>
  <si>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</si>
  <si>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</si>
  <si>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</si>
  <si>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</si>
  <si>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</si>
  <si>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</si>
  <si>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</si>
  <si>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</si>
  <si>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</si>
  <si>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</si>
  <si>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</si>
  <si>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</si>
  <si>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</si>
  <si>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</si>
  <si>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</si>
  <si>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</si>
  <si>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</si>
  <si>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</si>
  <si>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</si>
  <si>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</si>
  <si>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</si>
  <si>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</si>
  <si>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</si>
  <si>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</si>
  <si>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</si>
  <si>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</si>
  <si>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</si>
  <si>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</si>
  <si>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</si>
  <si>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</si>
  <si>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</si>
  <si>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</si>
  <si>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</si>
  <si>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</si>
  <si>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</si>
  <si>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</si>
  <si>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</si>
  <si>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</si>
  <si>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</si>
  <si>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</si>
  <si>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</si>
  <si>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</si>
  <si>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</si>
  <si>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</si>
  <si>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</si>
  <si>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Madrid (Comunidad de)</t>
  </si>
  <si>
    <t xml:space="preserve">  Navarra (Comunidad Foral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</si>
  <si>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</si>
  <si>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</si>
  <si>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</si>
  <si>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</si>
  <si>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</si>
  <si>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</si>
  <si>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</si>
  <si>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</si>
  <si>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</si>
  <si>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</si>
  <si>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</si>
  <si>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</si>
  <si>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</si>
  <si>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</si>
  <si>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</si>
  <si>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</si>
  <si>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</si>
  <si>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</si>
  <si>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</si>
  <si>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</si>
  <si>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</si>
  <si>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</si>
  <si>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</si>
  <si>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</si>
  <si>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Andalucía</t>
  </si>
  <si>
    <t>Ciudad A. De Melilla</t>
  </si>
  <si>
    <t>Ciudad A. De Ceuta</t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</si>
  <si>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</si>
  <si>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</si>
  <si>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</si>
  <si>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</si>
  <si>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</si>
  <si>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</si>
  <si>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</si>
  <si>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</si>
  <si>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</si>
  <si>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</si>
  <si>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</si>
  <si>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</si>
  <si>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</si>
  <si>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</si>
  <si>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</si>
  <si>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</si>
  <si>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</si>
  <si>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</si>
  <si>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Madera y corcho.</t>
  </si>
  <si>
    <t xml:space="preserve">     No Agrario</t>
  </si>
  <si>
    <t>Régimen Especial de Trabajadores Autónomos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</si>
  <si>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</si>
  <si>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</si>
  <si>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</si>
  <si>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</si>
  <si>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</si>
  <si>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</si>
  <si>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</si>
  <si>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</si>
  <si>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</si>
  <si>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</si>
  <si>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</si>
  <si>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</si>
  <si>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</si>
  <si>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</si>
  <si>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</si>
  <si>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</si>
  <si>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</si>
  <si>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</si>
  <si>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</si>
  <si>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</si>
  <si>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</si>
  <si>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</si>
  <si>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</si>
  <si>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</si>
  <si>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</si>
  <si>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</si>
  <si>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</si>
  <si>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</si>
  <si>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</si>
  <si>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</si>
  <si>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</si>
  <si>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</si>
  <si>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</si>
  <si>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</si>
  <si>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</si>
  <si>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</si>
  <si>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</si>
  <si>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</si>
  <si>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</si>
  <si>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</si>
  <si>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</si>
  <si>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</si>
  <si>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</si>
  <si>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</si>
  <si>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</si>
  <si>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</si>
  <si>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</si>
  <si>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</si>
  <si>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</si>
  <si>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</si>
  <si>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</si>
  <si>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</si>
  <si>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</si>
  <si>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</si>
  <si>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</si>
  <si>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</si>
  <si>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</si>
  <si>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</si>
  <si>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</si>
  <si>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</si>
  <si>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</si>
  <si>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</si>
  <si>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</si>
  <si>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</si>
  <si>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</si>
  <si>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</si>
  <si>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</si>
  <si>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</si>
  <si>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</si>
  <si>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</si>
  <si>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</si>
  <si>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</si>
  <si>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</si>
  <si>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</si>
  <si>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</si>
  <si>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</si>
  <si>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</si>
  <si>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</si>
  <si>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</si>
  <si>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</si>
  <si>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</si>
  <si>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</si>
  <si>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</si>
  <si>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</si>
  <si>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</si>
  <si>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</si>
  <si>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</si>
  <si>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</si>
  <si>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</si>
  <si>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</si>
  <si>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</si>
  <si>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</si>
  <si>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</si>
  <si>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</si>
  <si>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</si>
  <si>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</si>
  <si>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</si>
  <si>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</si>
  <si>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</si>
  <si>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</si>
  <si>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</si>
  <si>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</si>
  <si>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</si>
  <si>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</si>
  <si>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</si>
  <si>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</si>
  <si>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</si>
  <si>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</si>
  <si>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</si>
  <si>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</si>
  <si>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</si>
  <si>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</si>
  <si>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</si>
  <si>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 xml:space="preserve">(*)A partir del 1 de enero de 2008, los trabajadores por cuenta propia del Régimen Especial Agrario pasan a integrarse en el Régimen Especial </t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</si>
  <si>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</si>
  <si>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</si>
  <si>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</si>
  <si>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</si>
  <si>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</si>
  <si>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</si>
  <si>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</si>
  <si>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</si>
  <si>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</si>
  <si>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</si>
  <si>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</si>
  <si>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</si>
  <si>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</si>
  <si>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</si>
  <si>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</si>
  <si>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</si>
  <si>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</si>
  <si>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</si>
  <si>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</si>
  <si>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</si>
  <si>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</si>
  <si>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</si>
  <si>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</si>
  <si>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</si>
  <si>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</si>
  <si>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</si>
  <si>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</si>
  <si>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</si>
  <si>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</si>
  <si>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</si>
  <si>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</si>
  <si>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</si>
  <si>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</si>
  <si>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</si>
  <si>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</si>
  <si>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</si>
  <si>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</si>
  <si>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</si>
  <si>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</si>
  <si>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</si>
  <si>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</si>
  <si>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</si>
  <si>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</si>
  <si>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</si>
  <si>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</si>
  <si>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</si>
  <si>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</si>
  <si>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</si>
  <si>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</si>
  <si>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</si>
  <si>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</si>
  <si>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</si>
  <si>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</si>
  <si>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</si>
  <si>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</si>
  <si>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</si>
  <si>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</si>
  <si>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</si>
  <si>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</si>
  <si>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</si>
  <si>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</si>
  <si>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</si>
  <si>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</si>
  <si>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</si>
  <si>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</si>
  <si>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</si>
  <si>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</si>
  <si>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</si>
  <si>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</si>
  <si>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</si>
  <si>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</si>
  <si>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</si>
  <si>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</si>
  <si>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</si>
  <si>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</si>
  <si>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</si>
  <si>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</si>
  <si>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</si>
  <si>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</si>
  <si>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</si>
  <si>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</si>
  <si>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</si>
  <si>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</si>
  <si>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</si>
  <si>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</si>
  <si>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</si>
  <si>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</si>
  <si>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</si>
  <si>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</si>
  <si>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</si>
  <si>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</si>
  <si>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</si>
  <si>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</si>
  <si>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</si>
  <si>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</si>
  <si>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</si>
  <si>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</si>
  <si>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</si>
  <si>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</si>
  <si>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</si>
  <si>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</si>
  <si>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</si>
  <si>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</si>
  <si>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</si>
  <si>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</si>
  <si>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</si>
  <si>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</si>
  <si>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</si>
  <si>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</si>
  <si>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</si>
  <si>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</si>
  <si>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</si>
  <si>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</si>
  <si>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</si>
  <si>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</si>
  <si>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</si>
  <si>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</si>
  <si>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</si>
  <si>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</si>
  <si>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</si>
  <si>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</si>
  <si>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</si>
  <si>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t>Producción y distribución energía elec., gas, vapor y agua caliente.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</si>
  <si>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</si>
  <si>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</si>
  <si>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</si>
  <si>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</si>
  <si>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</si>
  <si>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</si>
  <si>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</si>
  <si>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</si>
  <si>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</si>
  <si>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</si>
  <si>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</si>
  <si>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</si>
  <si>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</si>
  <si>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</si>
  <si>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</si>
  <si>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</si>
  <si>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t>(2) Incluye "No consta actividad económica"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</si>
  <si>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</si>
  <si>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</si>
  <si>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      Régimen/Sistema  Especial Agrario</t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</si>
  <si>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</si>
  <si>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</si>
  <si>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</si>
  <si>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</si>
  <si>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</si>
  <si>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</si>
  <si>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</si>
  <si>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</si>
  <si>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</si>
  <si>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</si>
  <si>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</si>
  <si>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</si>
  <si>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</si>
  <si>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</si>
  <si>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Datos referidos a 1 de Enero de cada año.</t>
  </si>
  <si>
    <t xml:space="preserve">  Menos de 101 habitantes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</si>
  <si>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</si>
  <si>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</si>
  <si>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</si>
  <si>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</si>
  <si>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</si>
  <si>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</si>
  <si>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</si>
  <si>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</si>
  <si>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(2) Datos sin desagregar por genero</t>
  </si>
  <si>
    <t>A: Avance</t>
  </si>
  <si>
    <t xml:space="preserve"> 2012</t>
  </si>
  <si>
    <t xml:space="preserve"> 2002 </t>
  </si>
  <si>
    <t>(2) Proyección calculada para el periodo que va desde 2014 al 2064</t>
  </si>
  <si>
    <t xml:space="preserve"> 2014 (2)</t>
  </si>
  <si>
    <t xml:space="preserve"> 2000 </t>
  </si>
  <si>
    <t>2009  (3)</t>
  </si>
  <si>
    <t>(Miles de personas. Último día de cada mes)</t>
  </si>
  <si>
    <t>Régimen General (2)(3)</t>
  </si>
  <si>
    <t>2014 (P)</t>
  </si>
  <si>
    <t>(Medias anuales. Último día de cada mes) (1)(2)(3)</t>
  </si>
  <si>
    <r>
      <t>(2)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</si>
  <si>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>(2) A partir del 1 de enero de 2008, los trabajadores por cuenta propia del Régimen Especial Agrario pasan a integrarse en el  Régimen Especial de Trabajadores</t>
  </si>
  <si>
    <t>(3) Trabajadores afiliados en alta laboral del Regimen General y Mineria del Carbón.</t>
  </si>
  <si>
    <t>(4) Aunque a partir del 1 de enero de 2012, se integran en el régimen General los regímenes especiales Agrario y Empleados de Hogar pasando a denominarse Sistema Especial Agrario</t>
  </si>
  <si>
    <t>(Medias anuales. Último día de cada mes) (2)(3)(4)</t>
  </si>
  <si>
    <t>2013</t>
  </si>
  <si>
    <t>(P) : Datos provisionales.</t>
  </si>
  <si>
    <t xml:space="preserve">  De 30 a 39 años</t>
  </si>
  <si>
    <t xml:space="preserve">  De 40 a 49 años</t>
  </si>
  <si>
    <t xml:space="preserve">  De 50 a 59 años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</si>
  <si>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</si>
  <si>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</si>
  <si>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</si>
  <si>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</si>
  <si>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</si>
  <si>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 xml:space="preserve">2001 </t>
    </r>
    <r>
      <rPr>
        <vertAlign val="superscript"/>
        <sz val="10"/>
        <rFont val="Arial"/>
        <family val="2"/>
      </rPr>
      <t>(2)</t>
    </r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</si>
  <si>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</si>
  <si>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</si>
  <si>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</si>
  <si>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(3)( Datos sin desagregar por genero</t>
  </si>
  <si>
    <t>2009 (1)</t>
  </si>
  <si>
    <t xml:space="preserve"> 5.21. Empresas inscritas en la Seguridad Social, según sector de actividad y número de trabajadores (*)</t>
  </si>
  <si>
    <t xml:space="preserve">P: Datos provisionales </t>
  </si>
  <si>
    <t>(A) Avance de datos</t>
  </si>
  <si>
    <t xml:space="preserve">(A) Avances datos </t>
  </si>
  <si>
    <t xml:space="preserve"> 5.5.  Distribución autonómica de municipios y habitantes (a 1 de enero de 2015)</t>
  </si>
  <si>
    <t>2015 (P)</t>
  </si>
  <si>
    <t>Años(*)</t>
  </si>
  <si>
    <t>2015(A)</t>
  </si>
  <si>
    <t>2015 (A)</t>
  </si>
  <si>
    <t xml:space="preserve">2015 (A) </t>
  </si>
  <si>
    <t xml:space="preserve">2014 (P) </t>
  </si>
  <si>
    <t xml:space="preserve">2014 </t>
  </si>
  <si>
    <t>2014</t>
  </si>
  <si>
    <t>2014 (2)</t>
  </si>
  <si>
    <t>2015 (P) (2)</t>
  </si>
  <si>
    <t>2014 (3)</t>
  </si>
  <si>
    <t>2015 (P)(3)</t>
  </si>
  <si>
    <t>s/d</t>
  </si>
  <si>
    <t>Total (1)</t>
  </si>
  <si>
    <t xml:space="preserve">  Nivel asistencial (1)</t>
  </si>
  <si>
    <t>Fuente:INE/EUROSTAT (Extracción enero 2016)</t>
  </si>
  <si>
    <t>Total (2)</t>
  </si>
  <si>
    <t>(2) En las columnas de totales se incluyen los beneficiarios no clasificables por sector de actividad, por tanto la diferencia entre los datos que figuran en las mismas y las sumas de las columnas de los sectores se corresponde con los beneficiarios no clasificables.</t>
  </si>
  <si>
    <t>s/d: sin datos</t>
  </si>
  <si>
    <t>s/d:sin datos</t>
  </si>
  <si>
    <r>
      <t>Encuesta sobre la Estructura de las Explotaciones Agrícolas del I.N.E., 2013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</si>
  <si>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2013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</si>
  <si>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</si>
  <si>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2015 (P) </t>
  </si>
</sst>
</file>

<file path=xl/styles.xml><?xml version="1.0" encoding="utf-8"?>
<styleSheet xmlns="http://schemas.openxmlformats.org/spreadsheetml/2006/main">
  <numFmts count="8">
    <numFmt numFmtId="164" formatCode="0.00_)"/>
    <numFmt numFmtId="165" formatCode="#,##0_);\(#,##0\)"/>
    <numFmt numFmtId="166" formatCode="#,##0.0_);\(#,##0.0\)"/>
    <numFmt numFmtId="167" formatCode="0_)"/>
    <numFmt numFmtId="168" formatCode="0.0"/>
    <numFmt numFmtId="169" formatCode="#,##0.0"/>
    <numFmt numFmtId="170" formatCode="0.00000"/>
    <numFmt numFmtId="171" formatCode="#,##0__;\–#,##0__;0__;@__"/>
  </numFmts>
  <fonts count="32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</borders>
  <cellStyleXfs count="21">
    <xf numFmtId="0" fontId="0" fillId="0" borderId="0"/>
    <xf numFmtId="0" fontId="1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25">
    <xf numFmtId="0" fontId="0" fillId="0" borderId="0" xfId="0"/>
    <xf numFmtId="165" fontId="3" fillId="0" borderId="0" xfId="2" applyNumberFormat="1" applyFont="1" applyProtection="1"/>
    <xf numFmtId="164" fontId="3" fillId="0" borderId="0" xfId="2" applyNumberFormat="1" applyFont="1" applyProtection="1"/>
    <xf numFmtId="164" fontId="3" fillId="0" borderId="0" xfId="2" applyFont="1"/>
    <xf numFmtId="0" fontId="3" fillId="0" borderId="0" xfId="8" applyFont="1"/>
    <xf numFmtId="0" fontId="3" fillId="0" borderId="0" xfId="7" applyFont="1"/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0" xfId="5" applyFont="1"/>
    <xf numFmtId="0" fontId="3" fillId="0" borderId="0" xfId="4" applyFont="1"/>
    <xf numFmtId="0" fontId="3" fillId="0" borderId="0" xfId="3" applyFont="1"/>
    <xf numFmtId="0" fontId="3" fillId="0" borderId="0" xfId="15" applyFont="1"/>
    <xf numFmtId="0" fontId="3" fillId="0" borderId="0" xfId="14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3" fillId="0" borderId="0" xfId="15" applyFont="1" applyFill="1"/>
    <xf numFmtId="0" fontId="10" fillId="0" borderId="0" xfId="17" applyFont="1"/>
    <xf numFmtId="169" fontId="17" fillId="0" borderId="0" xfId="0" applyNumberFormat="1" applyFont="1" applyAlignment="1">
      <alignment horizontal="right"/>
    </xf>
    <xf numFmtId="0" fontId="0" fillId="2" borderId="0" xfId="0" applyFill="1"/>
    <xf numFmtId="169" fontId="3" fillId="0" borderId="0" xfId="14" applyNumberFormat="1" applyFont="1"/>
    <xf numFmtId="3" fontId="17" fillId="0" borderId="0" xfId="0" applyNumberFormat="1" applyFont="1" applyAlignment="1">
      <alignment horizontal="right"/>
    </xf>
    <xf numFmtId="168" fontId="0" fillId="2" borderId="0" xfId="0" applyNumberFormat="1" applyFill="1"/>
    <xf numFmtId="3" fontId="17" fillId="0" borderId="0" xfId="0" applyNumberFormat="1" applyFont="1" applyBorder="1" applyAlignment="1">
      <alignment horizontal="right"/>
    </xf>
    <xf numFmtId="3" fontId="3" fillId="0" borderId="0" xfId="4" applyNumberFormat="1" applyFont="1"/>
    <xf numFmtId="0" fontId="3" fillId="0" borderId="0" xfId="5" applyFont="1" applyFill="1"/>
    <xf numFmtId="0" fontId="3" fillId="0" borderId="0" xfId="6" applyFont="1" applyFill="1"/>
    <xf numFmtId="0" fontId="3" fillId="0" borderId="0" xfId="7" applyFont="1" applyFill="1"/>
    <xf numFmtId="0" fontId="3" fillId="0" borderId="0" xfId="8" applyFont="1" applyFill="1"/>
    <xf numFmtId="0" fontId="3" fillId="0" borderId="0" xfId="4" applyFont="1" applyBorder="1"/>
    <xf numFmtId="0" fontId="4" fillId="0" borderId="0" xfId="6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11" applyFont="1" applyFill="1" applyAlignment="1" applyProtection="1">
      <alignment horizontal="center"/>
    </xf>
    <xf numFmtId="164" fontId="3" fillId="2" borderId="0" xfId="2" applyNumberFormat="1" applyFont="1" applyFill="1" applyAlignment="1" applyProtection="1">
      <protection locked="0"/>
    </xf>
    <xf numFmtId="164" fontId="3" fillId="2" borderId="0" xfId="2" applyFont="1" applyFill="1" applyAlignment="1" applyProtection="1">
      <protection locked="0"/>
    </xf>
    <xf numFmtId="0" fontId="4" fillId="2" borderId="0" xfId="0" applyFont="1" applyFill="1"/>
    <xf numFmtId="164" fontId="5" fillId="2" borderId="0" xfId="2" applyNumberFormat="1" applyFont="1" applyFill="1" applyAlignment="1" applyProtection="1">
      <alignment horizontal="center"/>
    </xf>
    <xf numFmtId="0" fontId="3" fillId="2" borderId="0" xfId="0" applyFont="1" applyFill="1"/>
    <xf numFmtId="0" fontId="3" fillId="2" borderId="0" xfId="9" applyFont="1" applyFill="1"/>
    <xf numFmtId="0" fontId="3" fillId="2" borderId="0" xfId="9" applyFont="1" applyFill="1" applyProtection="1"/>
    <xf numFmtId="0" fontId="3" fillId="2" borderId="0" xfId="0" applyFont="1" applyFill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/>
    <xf numFmtId="165" fontId="3" fillId="2" borderId="0" xfId="0" applyNumberFormat="1" applyFont="1" applyFill="1"/>
    <xf numFmtId="0" fontId="3" fillId="2" borderId="0" xfId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9" fontId="0" fillId="2" borderId="0" xfId="0" applyNumberFormat="1" applyFill="1"/>
    <xf numFmtId="169" fontId="7" fillId="2" borderId="0" xfId="0" applyNumberFormat="1" applyFont="1" applyFill="1" applyAlignment="1">
      <alignment vertical="center"/>
    </xf>
    <xf numFmtId="169" fontId="8" fillId="2" borderId="0" xfId="0" applyNumberFormat="1" applyFont="1" applyFill="1" applyAlignment="1" applyProtection="1">
      <alignment vertical="center"/>
    </xf>
    <xf numFmtId="0" fontId="3" fillId="2" borderId="0" xfId="10" applyFont="1" applyFill="1" applyProtection="1"/>
    <xf numFmtId="169" fontId="18" fillId="2" borderId="0" xfId="0" applyNumberFormat="1" applyFont="1" applyFill="1"/>
    <xf numFmtId="169" fontId="18" fillId="2" borderId="0" xfId="0" applyNumberFormat="1" applyFont="1" applyFill="1" applyAlignment="1">
      <alignment horizontal="right"/>
    </xf>
    <xf numFmtId="4" fontId="0" fillId="2" borderId="0" xfId="0" applyNumberFormat="1" applyFill="1"/>
    <xf numFmtId="168" fontId="3" fillId="2" borderId="0" xfId="10" applyNumberFormat="1" applyFont="1" applyFill="1" applyProtection="1"/>
    <xf numFmtId="49" fontId="17" fillId="2" borderId="0" xfId="0" applyNumberFormat="1" applyFont="1" applyFill="1" applyAlignment="1">
      <alignment horizontal="left"/>
    </xf>
    <xf numFmtId="169" fontId="17" fillId="2" borderId="0" xfId="0" applyNumberFormat="1" applyFont="1" applyFill="1" applyAlignment="1">
      <alignment horizontal="right"/>
    </xf>
    <xf numFmtId="0" fontId="3" fillId="2" borderId="0" xfId="10" applyFont="1" applyFill="1"/>
    <xf numFmtId="0" fontId="6" fillId="2" borderId="0" xfId="11" applyFont="1" applyFill="1" applyAlignment="1">
      <alignment horizontal="center"/>
    </xf>
    <xf numFmtId="0" fontId="3" fillId="2" borderId="0" xfId="11" applyFont="1" applyFill="1"/>
    <xf numFmtId="0" fontId="3" fillId="2" borderId="0" xfId="11" applyFont="1" applyFill="1" applyProtection="1"/>
    <xf numFmtId="169" fontId="3" fillId="2" borderId="0" xfId="11" applyNumberFormat="1" applyFont="1" applyFill="1" applyBorder="1" applyAlignment="1" applyProtection="1">
      <alignment horizontal="right"/>
    </xf>
    <xf numFmtId="169" fontId="3" fillId="2" borderId="0" xfId="11" applyNumberFormat="1" applyFont="1" applyFill="1" applyProtection="1"/>
    <xf numFmtId="0" fontId="15" fillId="2" borderId="0" xfId="0" applyFont="1" applyFill="1"/>
    <xf numFmtId="168" fontId="15" fillId="2" borderId="0" xfId="0" applyNumberFormat="1" applyFont="1" applyFill="1"/>
    <xf numFmtId="166" fontId="3" fillId="2" borderId="0" xfId="10" applyNumberFormat="1" applyFont="1" applyFill="1" applyBorder="1" applyProtection="1"/>
    <xf numFmtId="0" fontId="19" fillId="2" borderId="0" xfId="0" applyFont="1" applyFill="1"/>
    <xf numFmtId="0" fontId="3" fillId="2" borderId="0" xfId="12" applyFont="1" applyFill="1"/>
    <xf numFmtId="0" fontId="3" fillId="2" borderId="0" xfId="12" applyFont="1" applyFill="1" applyAlignment="1">
      <alignment horizontal="fill"/>
    </xf>
    <xf numFmtId="168" fontId="3" fillId="2" borderId="0" xfId="12" applyNumberFormat="1" applyFont="1" applyFill="1"/>
    <xf numFmtId="0" fontId="3" fillId="2" borderId="0" xfId="0" applyFont="1" applyFill="1" applyAlignment="1">
      <alignment wrapText="1"/>
    </xf>
    <xf numFmtId="3" fontId="0" fillId="2" borderId="0" xfId="0" applyNumberFormat="1" applyFill="1"/>
    <xf numFmtId="3" fontId="17" fillId="0" borderId="0" xfId="0" applyNumberFormat="1" applyFont="1" applyBorder="1"/>
    <xf numFmtId="3" fontId="17" fillId="0" borderId="0" xfId="0" applyNumberFormat="1" applyFont="1"/>
    <xf numFmtId="3" fontId="3" fillId="0" borderId="0" xfId="8" applyNumberFormat="1" applyFont="1"/>
    <xf numFmtId="3" fontId="18" fillId="2" borderId="0" xfId="0" applyNumberFormat="1" applyFont="1" applyFill="1" applyBorder="1"/>
    <xf numFmtId="168" fontId="3" fillId="0" borderId="0" xfId="15" applyNumberFormat="1" applyFont="1"/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6" fillId="0" borderId="0" xfId="8" applyFont="1" applyFill="1" applyAlignment="1">
      <alignment horizontal="center"/>
    </xf>
    <xf numFmtId="3" fontId="0" fillId="0" borderId="0" xfId="0" applyNumberFormat="1" applyBorder="1" applyAlignment="1">
      <alignment horizontal="right" indent="1"/>
    </xf>
    <xf numFmtId="0" fontId="3" fillId="0" borderId="0" xfId="8" applyFont="1" applyBorder="1" applyAlignment="1">
      <alignment horizontal="center"/>
    </xf>
    <xf numFmtId="0" fontId="3" fillId="0" borderId="0" xfId="8" applyFont="1" applyBorder="1"/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10" fillId="2" borderId="0" xfId="10" applyFont="1" applyFill="1" applyProtection="1"/>
    <xf numFmtId="169" fontId="3" fillId="0" borderId="0" xfId="6" applyNumberFormat="1" applyFont="1"/>
    <xf numFmtId="3" fontId="20" fillId="0" borderId="0" xfId="0" applyNumberFormat="1" applyFont="1"/>
    <xf numFmtId="3" fontId="20" fillId="2" borderId="0" xfId="0" applyNumberFormat="1" applyFont="1" applyFill="1" applyAlignment="1">
      <alignment horizontal="right" wrapText="1"/>
    </xf>
    <xf numFmtId="3" fontId="4" fillId="0" borderId="0" xfId="19" applyNumberFormat="1" applyFont="1" applyBorder="1" applyProtection="1"/>
    <xf numFmtId="0" fontId="20" fillId="0" borderId="0" xfId="0" applyFont="1"/>
    <xf numFmtId="0" fontId="20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0" fillId="2" borderId="0" xfId="0" applyNumberForma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24" fillId="3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0" fillId="2" borderId="0" xfId="0" applyNumberFormat="1" applyFill="1" applyBorder="1"/>
    <xf numFmtId="0" fontId="0" fillId="0" borderId="0" xfId="0" applyFont="1" applyBorder="1" applyAlignment="1" applyProtection="1"/>
    <xf numFmtId="0" fontId="26" fillId="2" borderId="0" xfId="0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/>
    <xf numFmtId="0" fontId="22" fillId="2" borderId="0" xfId="0" applyFont="1" applyFill="1" applyBorder="1" applyAlignment="1">
      <alignment horizontal="left" wrapText="1"/>
    </xf>
    <xf numFmtId="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0" fillId="2" borderId="0" xfId="0" applyNumberFormat="1" applyFill="1" applyBorder="1"/>
    <xf numFmtId="0" fontId="19" fillId="2" borderId="0" xfId="0" applyFont="1" applyFill="1" applyBorder="1"/>
    <xf numFmtId="3" fontId="0" fillId="0" borderId="0" xfId="0" applyNumberFormat="1" applyBorder="1"/>
    <xf numFmtId="0" fontId="20" fillId="0" borderId="0" xfId="0" applyFont="1" applyBorder="1"/>
    <xf numFmtId="3" fontId="27" fillId="0" borderId="0" xfId="0" applyNumberFormat="1" applyFont="1" applyBorder="1"/>
    <xf numFmtId="0" fontId="5" fillId="0" borderId="0" xfId="0" applyFont="1" applyAlignment="1"/>
    <xf numFmtId="0" fontId="3" fillId="0" borderId="0" xfId="14" applyFont="1" applyBorder="1"/>
    <xf numFmtId="49" fontId="17" fillId="0" borderId="0" xfId="0" applyNumberFormat="1" applyFont="1" applyBorder="1" applyAlignment="1">
      <alignment horizontal="center"/>
    </xf>
    <xf numFmtId="0" fontId="6" fillId="0" borderId="0" xfId="14" applyFont="1" applyAlignment="1"/>
    <xf numFmtId="49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165" fontId="3" fillId="0" borderId="0" xfId="4" applyNumberFormat="1" applyFont="1" applyBorder="1" applyProtection="1"/>
    <xf numFmtId="0" fontId="3" fillId="0" borderId="0" xfId="3" applyFont="1" applyBorder="1"/>
    <xf numFmtId="0" fontId="3" fillId="0" borderId="0" xfId="5" applyNumberFormat="1" applyFont="1" applyFill="1" applyBorder="1" applyAlignment="1">
      <alignment horizontal="left"/>
    </xf>
    <xf numFmtId="0" fontId="0" fillId="0" borderId="0" xfId="0" applyFill="1"/>
    <xf numFmtId="0" fontId="3" fillId="2" borderId="0" xfId="6" applyFont="1" applyFill="1"/>
    <xf numFmtId="0" fontId="6" fillId="2" borderId="0" xfId="3" applyFont="1" applyFill="1" applyAlignment="1"/>
    <xf numFmtId="0" fontId="10" fillId="0" borderId="0" xfId="5" applyNumberFormat="1" applyFont="1" applyFill="1" applyBorder="1" applyAlignment="1">
      <alignment horizontal="left"/>
    </xf>
    <xf numFmtId="164" fontId="3" fillId="0" borderId="1" xfId="2" applyFont="1" applyBorder="1"/>
    <xf numFmtId="171" fontId="3" fillId="2" borderId="2" xfId="0" applyNumberFormat="1" applyFont="1" applyFill="1" applyBorder="1" applyAlignment="1" applyProtection="1">
      <alignment horizontal="right"/>
    </xf>
    <xf numFmtId="171" fontId="3" fillId="2" borderId="3" xfId="0" applyNumberFormat="1" applyFont="1" applyFill="1" applyBorder="1" applyAlignment="1" applyProtection="1">
      <alignment horizontal="right"/>
    </xf>
    <xf numFmtId="171" fontId="3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171" fontId="3" fillId="2" borderId="5" xfId="0" applyNumberFormat="1" applyFont="1" applyFill="1" applyBorder="1" applyAlignment="1" applyProtection="1">
      <alignment horizontal="right"/>
    </xf>
    <xf numFmtId="171" fontId="3" fillId="2" borderId="6" xfId="0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left"/>
    </xf>
    <xf numFmtId="171" fontId="3" fillId="2" borderId="7" xfId="0" applyNumberFormat="1" applyFont="1" applyFill="1" applyBorder="1" applyAlignment="1" applyProtection="1">
      <alignment horizontal="right"/>
    </xf>
    <xf numFmtId="165" fontId="3" fillId="0" borderId="8" xfId="2" applyNumberFormat="1" applyFont="1" applyBorder="1" applyAlignment="1" applyProtection="1">
      <alignment horizontal="right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3" fillId="4" borderId="9" xfId="2" applyNumberFormat="1" applyFont="1" applyFill="1" applyBorder="1" applyAlignment="1" applyProtection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/>
    <xf numFmtId="165" fontId="3" fillId="2" borderId="11" xfId="2" applyNumberFormat="1" applyFont="1" applyFill="1" applyBorder="1" applyProtection="1"/>
    <xf numFmtId="165" fontId="3" fillId="2" borderId="12" xfId="2" applyNumberFormat="1" applyFont="1" applyFill="1" applyBorder="1" applyProtection="1"/>
    <xf numFmtId="165" fontId="3" fillId="2" borderId="8" xfId="2" applyNumberFormat="1" applyFont="1" applyFill="1" applyBorder="1" applyProtection="1"/>
    <xf numFmtId="0" fontId="6" fillId="2" borderId="1" xfId="9" applyFont="1" applyFill="1" applyBorder="1" applyAlignment="1" applyProtection="1">
      <alignment horizontal="center"/>
    </xf>
    <xf numFmtId="0" fontId="3" fillId="2" borderId="11" xfId="9" applyFont="1" applyFill="1" applyBorder="1" applyProtection="1"/>
    <xf numFmtId="165" fontId="3" fillId="2" borderId="2" xfId="9" applyNumberFormat="1" applyFont="1" applyFill="1" applyBorder="1" applyAlignment="1" applyProtection="1">
      <alignment horizontal="center"/>
    </xf>
    <xf numFmtId="165" fontId="3" fillId="2" borderId="2" xfId="9" applyNumberFormat="1" applyFont="1" applyFill="1" applyBorder="1" applyProtection="1"/>
    <xf numFmtId="165" fontId="3" fillId="2" borderId="2" xfId="9" applyNumberFormat="1" applyFont="1" applyFill="1" applyBorder="1" applyAlignment="1" applyProtection="1">
      <alignment horizontal="right"/>
    </xf>
    <xf numFmtId="165" fontId="3" fillId="2" borderId="3" xfId="9" applyNumberFormat="1" applyFont="1" applyFill="1" applyBorder="1" applyAlignment="1" applyProtection="1">
      <alignment horizontal="right"/>
    </xf>
    <xf numFmtId="0" fontId="3" fillId="2" borderId="12" xfId="9" applyFont="1" applyFill="1" applyBorder="1" applyProtection="1"/>
    <xf numFmtId="165" fontId="3" fillId="2" borderId="4" xfId="2" applyNumberFormat="1" applyFont="1" applyFill="1" applyBorder="1" applyAlignment="1" applyProtection="1">
      <alignment horizontal="right"/>
    </xf>
    <xf numFmtId="165" fontId="3" fillId="2" borderId="5" xfId="2" applyNumberFormat="1" applyFont="1" applyFill="1" applyBorder="1" applyAlignment="1" applyProtection="1">
      <alignment horizontal="right"/>
    </xf>
    <xf numFmtId="0" fontId="3" fillId="2" borderId="8" xfId="9" applyFont="1" applyFill="1" applyBorder="1" applyProtection="1"/>
    <xf numFmtId="165" fontId="3" fillId="2" borderId="8" xfId="0" applyNumberFormat="1" applyFont="1" applyFill="1" applyBorder="1" applyAlignment="1">
      <alignment horizontal="center"/>
    </xf>
    <xf numFmtId="0" fontId="3" fillId="2" borderId="1" xfId="9" applyFont="1" applyFill="1" applyBorder="1"/>
    <xf numFmtId="0" fontId="3" fillId="2" borderId="11" xfId="9" applyFont="1" applyFill="1" applyBorder="1" applyAlignment="1" applyProtection="1">
      <alignment horizontal="center"/>
    </xf>
    <xf numFmtId="0" fontId="3" fillId="2" borderId="1" xfId="10" applyFont="1" applyFill="1" applyBorder="1" applyAlignment="1" applyProtection="1">
      <alignment horizontal="fill"/>
    </xf>
    <xf numFmtId="0" fontId="3" fillId="2" borderId="11" xfId="10" applyFont="1" applyFill="1" applyBorder="1" applyAlignment="1" applyProtection="1">
      <alignment horizontal="left"/>
    </xf>
    <xf numFmtId="169" fontId="0" fillId="2" borderId="2" xfId="0" applyNumberFormat="1" applyFill="1" applyBorder="1" applyAlignment="1">
      <alignment horizontal="right" indent="1"/>
    </xf>
    <xf numFmtId="169" fontId="0" fillId="2" borderId="3" xfId="0" applyNumberFormat="1" applyFill="1" applyBorder="1" applyAlignment="1">
      <alignment horizontal="right" indent="1"/>
    </xf>
    <xf numFmtId="0" fontId="3" fillId="2" borderId="12" xfId="10" applyFont="1" applyFill="1" applyBorder="1" applyAlignment="1" applyProtection="1">
      <alignment horizontal="left"/>
    </xf>
    <xf numFmtId="169" fontId="0" fillId="2" borderId="4" xfId="0" applyNumberFormat="1" applyFill="1" applyBorder="1" applyAlignment="1">
      <alignment horizontal="right" indent="1"/>
    </xf>
    <xf numFmtId="169" fontId="0" fillId="2" borderId="5" xfId="0" applyNumberFormat="1" applyFill="1" applyBorder="1" applyAlignment="1">
      <alignment horizontal="right" indent="1"/>
    </xf>
    <xf numFmtId="0" fontId="3" fillId="2" borderId="12" xfId="10" quotePrefix="1" applyFont="1" applyFill="1" applyBorder="1" applyAlignment="1" applyProtection="1">
      <alignment horizontal="left"/>
    </xf>
    <xf numFmtId="0" fontId="3" fillId="2" borderId="13" xfId="10" applyFont="1" applyFill="1" applyBorder="1" applyAlignment="1" applyProtection="1">
      <alignment horizontal="left"/>
    </xf>
    <xf numFmtId="169" fontId="0" fillId="2" borderId="6" xfId="0" applyNumberFormat="1" applyFill="1" applyBorder="1" applyAlignment="1">
      <alignment horizontal="right" indent="1"/>
    </xf>
    <xf numFmtId="169" fontId="0" fillId="2" borderId="7" xfId="0" applyNumberFormat="1" applyFill="1" applyBorder="1" applyAlignment="1">
      <alignment horizontal="right" indent="1"/>
    </xf>
    <xf numFmtId="0" fontId="3" fillId="2" borderId="8" xfId="10" applyFont="1" applyFill="1" applyBorder="1" applyProtection="1"/>
    <xf numFmtId="169" fontId="0" fillId="2" borderId="8" xfId="0" applyNumberFormat="1" applyFill="1" applyBorder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0" fontId="0" fillId="2" borderId="1" xfId="0" applyFill="1" applyBorder="1"/>
    <xf numFmtId="169" fontId="0" fillId="0" borderId="4" xfId="0" applyNumberFormat="1" applyFill="1" applyBorder="1" applyAlignment="1">
      <alignment horizontal="right" indent="1"/>
    </xf>
    <xf numFmtId="169" fontId="0" fillId="0" borderId="6" xfId="0" applyNumberFormat="1" applyFill="1" applyBorder="1" applyAlignment="1">
      <alignment horizontal="right" indent="1"/>
    </xf>
    <xf numFmtId="0" fontId="3" fillId="2" borderId="11" xfId="11" applyFont="1" applyFill="1" applyBorder="1" applyProtection="1"/>
    <xf numFmtId="168" fontId="0" fillId="2" borderId="2" xfId="0" applyNumberFormat="1" applyFill="1" applyBorder="1" applyAlignment="1">
      <alignment horizontal="right" indent="1"/>
    </xf>
    <xf numFmtId="168" fontId="0" fillId="2" borderId="3" xfId="0" applyNumberFormat="1" applyFill="1" applyBorder="1" applyAlignment="1">
      <alignment horizontal="right" indent="1"/>
    </xf>
    <xf numFmtId="0" fontId="3" fillId="2" borderId="12" xfId="11" applyFont="1" applyFill="1" applyBorder="1" applyProtection="1"/>
    <xf numFmtId="168" fontId="0" fillId="2" borderId="4" xfId="0" applyNumberFormat="1" applyFill="1" applyBorder="1" applyAlignment="1">
      <alignment horizontal="right" indent="1"/>
    </xf>
    <xf numFmtId="168" fontId="0" fillId="2" borderId="5" xfId="0" applyNumberFormat="1" applyFill="1" applyBorder="1" applyAlignment="1">
      <alignment horizontal="right" indent="1"/>
    </xf>
    <xf numFmtId="0" fontId="0" fillId="2" borderId="12" xfId="0" applyFont="1" applyFill="1" applyBorder="1" applyAlignment="1">
      <alignment horizontal="left" wrapText="1"/>
    </xf>
    <xf numFmtId="169" fontId="0" fillId="0" borderId="5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169" fontId="0" fillId="0" borderId="7" xfId="0" applyNumberFormat="1" applyFill="1" applyBorder="1" applyAlignment="1">
      <alignment horizontal="right" indent="1"/>
    </xf>
    <xf numFmtId="169" fontId="3" fillId="2" borderId="8" xfId="0" applyNumberFormat="1" applyFont="1" applyFill="1" applyBorder="1" applyAlignment="1">
      <alignment horizontal="right"/>
    </xf>
    <xf numFmtId="0" fontId="3" fillId="2" borderId="2" xfId="11" applyFont="1" applyFill="1" applyBorder="1" applyAlignment="1" applyProtection="1">
      <alignment horizontal="center"/>
    </xf>
    <xf numFmtId="167" fontId="3" fillId="2" borderId="4" xfId="11" applyNumberFormat="1" applyFont="1" applyFill="1" applyBorder="1" applyAlignment="1" applyProtection="1">
      <alignment horizontal="center"/>
    </xf>
    <xf numFmtId="167" fontId="3" fillId="2" borderId="6" xfId="11" applyNumberFormat="1" applyFont="1" applyFill="1" applyBorder="1" applyAlignment="1" applyProtection="1">
      <alignment horizontal="center"/>
    </xf>
    <xf numFmtId="0" fontId="3" fillId="2" borderId="1" xfId="11" applyFont="1" applyFill="1" applyBorder="1" applyAlignment="1" applyProtection="1">
      <alignment horizontal="fill"/>
    </xf>
    <xf numFmtId="1" fontId="3" fillId="2" borderId="2" xfId="11" applyNumberFormat="1" applyFont="1" applyFill="1" applyBorder="1" applyAlignment="1" applyProtection="1">
      <alignment horizontal="center"/>
    </xf>
    <xf numFmtId="1" fontId="3" fillId="2" borderId="4" xfId="11" applyNumberFormat="1" applyFont="1" applyFill="1" applyBorder="1" applyAlignment="1" applyProtection="1">
      <alignment horizontal="center"/>
    </xf>
    <xf numFmtId="1" fontId="3" fillId="2" borderId="6" xfId="11" applyNumberFormat="1" applyFont="1" applyFill="1" applyBorder="1" applyAlignment="1" applyProtection="1">
      <alignment horizontal="center"/>
    </xf>
    <xf numFmtId="0" fontId="3" fillId="2" borderId="1" xfId="12" applyFont="1" applyFill="1" applyBorder="1"/>
    <xf numFmtId="0" fontId="3" fillId="2" borderId="12" xfId="12" applyFont="1" applyFill="1" applyBorder="1"/>
    <xf numFmtId="3" fontId="0" fillId="0" borderId="2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3" fillId="0" borderId="1" xfId="14" applyFont="1" applyBorder="1"/>
    <xf numFmtId="169" fontId="0" fillId="0" borderId="3" xfId="0" applyNumberFormat="1" applyBorder="1" applyAlignment="1">
      <alignment horizontal="right" indent="1"/>
    </xf>
    <xf numFmtId="0" fontId="3" fillId="0" borderId="12" xfId="14" applyFont="1" applyBorder="1" applyAlignment="1">
      <alignment horizontal="left"/>
    </xf>
    <xf numFmtId="169" fontId="0" fillId="0" borderId="4" xfId="0" applyNumberFormat="1" applyBorder="1" applyAlignment="1">
      <alignment horizontal="right" indent="1"/>
    </xf>
    <xf numFmtId="169" fontId="0" fillId="0" borderId="5" xfId="0" applyNumberFormat="1" applyBorder="1" applyAlignment="1">
      <alignment horizontal="right" indent="1"/>
    </xf>
    <xf numFmtId="0" fontId="3" fillId="0" borderId="8" xfId="5" applyFont="1" applyBorder="1"/>
    <xf numFmtId="169" fontId="17" fillId="0" borderId="8" xfId="0" applyNumberFormat="1" applyFont="1" applyBorder="1"/>
    <xf numFmtId="0" fontId="3" fillId="0" borderId="8" xfId="14" applyFont="1" applyBorder="1"/>
    <xf numFmtId="3" fontId="6" fillId="0" borderId="1" xfId="0" applyNumberFormat="1" applyFont="1" applyBorder="1" applyAlignment="1">
      <alignment horizontal="center" vertical="center" wrapText="1"/>
    </xf>
    <xf numFmtId="0" fontId="9" fillId="0" borderId="1" xfId="15" applyFont="1" applyBorder="1"/>
    <xf numFmtId="0" fontId="3" fillId="0" borderId="12" xfId="15" applyFont="1" applyBorder="1" applyAlignment="1">
      <alignment horizontal="left"/>
    </xf>
    <xf numFmtId="169" fontId="1" fillId="0" borderId="4" xfId="0" applyNumberFormat="1" applyFont="1" applyBorder="1" applyAlignment="1">
      <alignment horizontal="right" indent="1"/>
    </xf>
    <xf numFmtId="0" fontId="3" fillId="0" borderId="8" xfId="15" applyFont="1" applyBorder="1"/>
    <xf numFmtId="0" fontId="3" fillId="0" borderId="1" xfId="15" applyFont="1" applyBorder="1"/>
    <xf numFmtId="168" fontId="3" fillId="0" borderId="8" xfId="15" applyNumberFormat="1" applyFont="1" applyBorder="1"/>
    <xf numFmtId="0" fontId="3" fillId="0" borderId="1" xfId="3" applyFont="1" applyBorder="1"/>
    <xf numFmtId="0" fontId="3" fillId="0" borderId="12" xfId="3" applyFont="1" applyBorder="1" applyAlignment="1">
      <alignment horizontal="left"/>
    </xf>
    <xf numFmtId="0" fontId="3" fillId="0" borderId="8" xfId="3" applyFont="1" applyBorder="1"/>
    <xf numFmtId="0" fontId="3" fillId="0" borderId="8" xfId="3" applyFont="1" applyBorder="1" applyAlignment="1">
      <alignment horizontal="center"/>
    </xf>
    <xf numFmtId="4" fontId="0" fillId="0" borderId="4" xfId="0" applyNumberFormat="1" applyBorder="1" applyAlignment="1">
      <alignment horizontal="right" indent="1"/>
    </xf>
    <xf numFmtId="4" fontId="0" fillId="0" borderId="6" xfId="0" applyNumberFormat="1" applyBorder="1" applyAlignment="1">
      <alignment horizontal="right" indent="1"/>
    </xf>
    <xf numFmtId="0" fontId="3" fillId="0" borderId="1" xfId="4" applyFont="1" applyBorder="1"/>
    <xf numFmtId="0" fontId="3" fillId="0" borderId="12" xfId="4" applyFont="1" applyBorder="1" applyAlignment="1">
      <alignment horizontal="left"/>
    </xf>
    <xf numFmtId="3" fontId="17" fillId="0" borderId="8" xfId="0" applyNumberFormat="1" applyFont="1" applyBorder="1" applyAlignment="1">
      <alignment horizontal="right"/>
    </xf>
    <xf numFmtId="0" fontId="3" fillId="0" borderId="8" xfId="5" applyNumberFormat="1" applyFont="1" applyBorder="1" applyAlignment="1">
      <alignment horizontal="left"/>
    </xf>
    <xf numFmtId="4" fontId="17" fillId="0" borderId="8" xfId="0" applyNumberFormat="1" applyFont="1" applyBorder="1" applyAlignment="1">
      <alignment horizontal="right"/>
    </xf>
    <xf numFmtId="0" fontId="3" fillId="0" borderId="1" xfId="5" applyFont="1" applyFill="1" applyBorder="1"/>
    <xf numFmtId="0" fontId="3" fillId="0" borderId="12" xfId="5" applyNumberFormat="1" applyFont="1" applyBorder="1" applyAlignment="1">
      <alignment horizontal="left"/>
    </xf>
    <xf numFmtId="0" fontId="3" fillId="0" borderId="13" xfId="5" applyNumberFormat="1" applyFont="1" applyBorder="1" applyAlignment="1">
      <alignment horizontal="left"/>
    </xf>
    <xf numFmtId="0" fontId="3" fillId="0" borderId="1" xfId="5" applyFont="1" applyBorder="1"/>
    <xf numFmtId="4" fontId="0" fillId="0" borderId="5" xfId="0" applyNumberFormat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0" fontId="6" fillId="0" borderId="1" xfId="6" applyFont="1" applyBorder="1" applyAlignment="1">
      <alignment horizontal="center"/>
    </xf>
    <xf numFmtId="0" fontId="3" fillId="0" borderId="12" xfId="6" applyFont="1" applyBorder="1" applyAlignment="1">
      <alignment horizontal="left"/>
    </xf>
    <xf numFmtId="0" fontId="3" fillId="4" borderId="16" xfId="6" applyFont="1" applyFill="1" applyBorder="1" applyAlignment="1">
      <alignment horizontal="center"/>
    </xf>
    <xf numFmtId="0" fontId="3" fillId="0" borderId="1" xfId="6" applyFont="1" applyBorder="1"/>
    <xf numFmtId="0" fontId="3" fillId="0" borderId="8" xfId="6" applyFont="1" applyBorder="1"/>
    <xf numFmtId="0" fontId="3" fillId="0" borderId="17" xfId="6" applyFont="1" applyBorder="1"/>
    <xf numFmtId="0" fontId="3" fillId="0" borderId="12" xfId="6" applyNumberFormat="1" applyFont="1" applyBorder="1" applyAlignment="1">
      <alignment horizontal="left"/>
    </xf>
    <xf numFmtId="0" fontId="3" fillId="0" borderId="1" xfId="7" applyFont="1" applyBorder="1"/>
    <xf numFmtId="0" fontId="3" fillId="0" borderId="12" xfId="7" applyFont="1" applyBorder="1" applyAlignment="1">
      <alignment horizontal="left"/>
    </xf>
    <xf numFmtId="0" fontId="3" fillId="0" borderId="1" xfId="8" applyFont="1" applyBorder="1"/>
    <xf numFmtId="0" fontId="3" fillId="0" borderId="12" xfId="8" applyNumberFormat="1" applyFont="1" applyBorder="1" applyAlignment="1">
      <alignment horizontal="left"/>
    </xf>
    <xf numFmtId="0" fontId="3" fillId="0" borderId="12" xfId="8" applyFont="1" applyBorder="1" applyAlignment="1">
      <alignment horizontal="left"/>
    </xf>
    <xf numFmtId="3" fontId="8" fillId="0" borderId="8" xfId="0" applyNumberFormat="1" applyFont="1" applyBorder="1" applyAlignment="1">
      <alignment horizontal="right"/>
    </xf>
    <xf numFmtId="0" fontId="3" fillId="0" borderId="0" xfId="5" applyFont="1" applyBorder="1"/>
    <xf numFmtId="164" fontId="3" fillId="4" borderId="19" xfId="2" applyNumberFormat="1" applyFont="1" applyFill="1" applyBorder="1" applyAlignment="1" applyProtection="1">
      <alignment horizontal="center" vertical="center"/>
    </xf>
    <xf numFmtId="0" fontId="3" fillId="4" borderId="11" xfId="8" applyFont="1" applyFill="1" applyBorder="1" applyAlignment="1">
      <alignment vertical="center"/>
    </xf>
    <xf numFmtId="0" fontId="3" fillId="4" borderId="20" xfId="7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6" fontId="3" fillId="4" borderId="16" xfId="5" applyNumberFormat="1" applyFont="1" applyFill="1" applyBorder="1" applyAlignment="1" applyProtection="1">
      <alignment horizontal="center" vertical="center"/>
    </xf>
    <xf numFmtId="166" fontId="3" fillId="4" borderId="21" xfId="5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3" fillId="0" borderId="0" xfId="5" applyNumberFormat="1" applyFont="1" applyBorder="1" applyAlignment="1">
      <alignment horizontal="left"/>
    </xf>
    <xf numFmtId="0" fontId="3" fillId="4" borderId="16" xfId="7" applyFont="1" applyFill="1" applyBorder="1" applyAlignment="1">
      <alignment horizontal="center" vertical="center"/>
    </xf>
    <xf numFmtId="0" fontId="3" fillId="4" borderId="21" xfId="7" applyFont="1" applyFill="1" applyBorder="1" applyAlignment="1">
      <alignment horizontal="center" vertical="center"/>
    </xf>
    <xf numFmtId="0" fontId="3" fillId="0" borderId="0" xfId="15" applyFont="1" applyBorder="1"/>
    <xf numFmtId="0" fontId="6" fillId="0" borderId="0" xfId="15" applyFont="1" applyAlignment="1"/>
    <xf numFmtId="169" fontId="0" fillId="0" borderId="14" xfId="0" applyNumberFormat="1" applyBorder="1" applyAlignment="1">
      <alignment horizontal="right" indent="1"/>
    </xf>
    <xf numFmtId="169" fontId="0" fillId="0" borderId="6" xfId="0" applyNumberFormat="1" applyBorder="1" applyAlignment="1">
      <alignment horizontal="right" indent="1"/>
    </xf>
    <xf numFmtId="3" fontId="0" fillId="0" borderId="6" xfId="0" applyNumberFormat="1" applyFill="1" applyBorder="1" applyAlignment="1">
      <alignment horizontal="right" indent="1"/>
    </xf>
    <xf numFmtId="169" fontId="0" fillId="0" borderId="0" xfId="0" applyNumberFormat="1" applyFill="1"/>
    <xf numFmtId="3" fontId="0" fillId="0" borderId="7" xfId="0" applyNumberFormat="1" applyFill="1" applyBorder="1" applyAlignment="1">
      <alignment horizontal="right" indent="1"/>
    </xf>
    <xf numFmtId="0" fontId="3" fillId="0" borderId="0" xfId="3" applyFont="1" applyBorder="1" applyAlignment="1">
      <alignment horizontal="left" wrapText="1"/>
    </xf>
    <xf numFmtId="0" fontId="3" fillId="0" borderId="0" xfId="3" applyFont="1" applyBorder="1" applyAlignment="1">
      <alignment horizontal="center"/>
    </xf>
    <xf numFmtId="0" fontId="10" fillId="0" borderId="0" xfId="6" applyFont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9" fontId="3" fillId="0" borderId="7" xfId="0" applyNumberFormat="1" applyFont="1" applyFill="1" applyBorder="1" applyAlignment="1">
      <alignment horizontal="right" indent="1"/>
    </xf>
    <xf numFmtId="169" fontId="1" fillId="0" borderId="6" xfId="0" applyNumberFormat="1" applyFont="1" applyFill="1" applyBorder="1" applyAlignment="1">
      <alignment horizontal="right" indent="1"/>
    </xf>
    <xf numFmtId="3" fontId="3" fillId="0" borderId="0" xfId="7" applyNumberFormat="1" applyFont="1"/>
    <xf numFmtId="169" fontId="0" fillId="0" borderId="7" xfId="0" applyNumberFormat="1" applyBorder="1" applyAlignment="1">
      <alignment horizontal="right" indent="1"/>
    </xf>
    <xf numFmtId="169" fontId="17" fillId="0" borderId="0" xfId="0" applyNumberFormat="1" applyFont="1" applyBorder="1" applyAlignment="1">
      <alignment horizontal="right"/>
    </xf>
    <xf numFmtId="0" fontId="3" fillId="0" borderId="13" xfId="14" applyFont="1" applyBorder="1" applyAlignment="1">
      <alignment horizontal="left"/>
    </xf>
    <xf numFmtId="0" fontId="3" fillId="0" borderId="11" xfId="8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 indent="1"/>
    </xf>
    <xf numFmtId="3" fontId="0" fillId="0" borderId="3" xfId="0" applyNumberFormat="1" applyFill="1" applyBorder="1" applyAlignment="1">
      <alignment horizontal="right" indent="1"/>
    </xf>
    <xf numFmtId="49" fontId="3" fillId="0" borderId="12" xfId="0" applyNumberFormat="1" applyFont="1" applyFill="1" applyBorder="1"/>
    <xf numFmtId="3" fontId="0" fillId="0" borderId="4" xfId="0" applyNumberFormat="1" applyFill="1" applyBorder="1" applyAlignment="1">
      <alignment horizontal="right" indent="1"/>
    </xf>
    <xf numFmtId="3" fontId="0" fillId="0" borderId="5" xfId="0" applyNumberFormat="1" applyFill="1" applyBorder="1" applyAlignment="1">
      <alignment horizontal="right" indent="1"/>
    </xf>
    <xf numFmtId="0" fontId="3" fillId="0" borderId="12" xfId="3" applyFont="1" applyFill="1" applyBorder="1" applyAlignment="1">
      <alignment horizontal="left"/>
    </xf>
    <xf numFmtId="4" fontId="0" fillId="0" borderId="4" xfId="0" applyNumberFormat="1" applyFill="1" applyBorder="1" applyAlignment="1">
      <alignment horizontal="right" indent="1"/>
    </xf>
    <xf numFmtId="4" fontId="0" fillId="0" borderId="5" xfId="0" applyNumberFormat="1" applyFill="1" applyBorder="1" applyAlignment="1">
      <alignment horizontal="right" indent="1"/>
    </xf>
    <xf numFmtId="169" fontId="0" fillId="0" borderId="15" xfId="0" applyNumberFormat="1" applyBorder="1" applyAlignment="1">
      <alignment horizontal="right" indent="1"/>
    </xf>
    <xf numFmtId="169" fontId="8" fillId="0" borderId="0" xfId="0" applyNumberFormat="1" applyFont="1" applyFill="1" applyAlignment="1" applyProtection="1">
      <alignment horizontal="right" vertical="center"/>
    </xf>
    <xf numFmtId="0" fontId="3" fillId="0" borderId="12" xfId="14" applyFont="1" applyFill="1" applyBorder="1" applyAlignment="1">
      <alignment horizontal="left"/>
    </xf>
    <xf numFmtId="169" fontId="3" fillId="0" borderId="4" xfId="0" applyNumberFormat="1" applyFont="1" applyFill="1" applyBorder="1" applyAlignment="1">
      <alignment horizontal="right" indent="1"/>
    </xf>
    <xf numFmtId="169" fontId="3" fillId="0" borderId="5" xfId="0" applyNumberFormat="1" applyFon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3" fillId="0" borderId="12" xfId="15" applyFont="1" applyFill="1" applyBorder="1" applyAlignment="1">
      <alignment horizontal="left"/>
    </xf>
    <xf numFmtId="0" fontId="3" fillId="0" borderId="12" xfId="6" applyFont="1" applyFill="1" applyBorder="1" applyAlignment="1">
      <alignment horizontal="left"/>
    </xf>
    <xf numFmtId="0" fontId="3" fillId="0" borderId="0" xfId="6" applyFont="1" applyAlignment="1"/>
    <xf numFmtId="169" fontId="1" fillId="0" borderId="4" xfId="0" applyNumberFormat="1" applyFont="1" applyFill="1" applyBorder="1" applyAlignment="1">
      <alignment horizontal="right" indent="1"/>
    </xf>
    <xf numFmtId="0" fontId="3" fillId="0" borderId="12" xfId="6" applyNumberFormat="1" applyFont="1" applyFill="1" applyBorder="1" applyAlignment="1">
      <alignment horizontal="left"/>
    </xf>
    <xf numFmtId="0" fontId="3" fillId="0" borderId="12" xfId="7" applyFont="1" applyFill="1" applyBorder="1" applyAlignment="1">
      <alignment horizontal="left"/>
    </xf>
    <xf numFmtId="3" fontId="0" fillId="0" borderId="6" xfId="0" applyNumberFormat="1" applyBorder="1" applyAlignment="1">
      <alignment horizontal="right" indent="1"/>
    </xf>
    <xf numFmtId="0" fontId="0" fillId="2" borderId="13" xfId="0" applyFill="1" applyBorder="1" applyAlignment="1">
      <alignment horizontal="left"/>
    </xf>
    <xf numFmtId="169" fontId="3" fillId="2" borderId="0" xfId="10" applyNumberFormat="1" applyFont="1" applyFill="1" applyProtection="1"/>
    <xf numFmtId="169" fontId="0" fillId="0" borderId="3" xfId="0" applyNumberFormat="1" applyFill="1" applyBorder="1" applyAlignment="1">
      <alignment horizontal="right" indent="1"/>
    </xf>
    <xf numFmtId="168" fontId="0" fillId="2" borderId="6" xfId="0" applyNumberFormat="1" applyFill="1" applyBorder="1" applyAlignment="1">
      <alignment horizontal="right" indent="1"/>
    </xf>
    <xf numFmtId="170" fontId="0" fillId="2" borderId="0" xfId="0" applyNumberFormat="1" applyFill="1" applyBorder="1"/>
    <xf numFmtId="0" fontId="3" fillId="0" borderId="11" xfId="14" applyFont="1" applyFill="1" applyBorder="1" applyAlignment="1">
      <alignment horizontal="left"/>
    </xf>
    <xf numFmtId="169" fontId="0" fillId="0" borderId="2" xfId="0" applyNumberFormat="1" applyBorder="1" applyAlignment="1">
      <alignment horizontal="right" indent="1"/>
    </xf>
    <xf numFmtId="0" fontId="3" fillId="0" borderId="0" xfId="5" applyFont="1" applyBorder="1" applyAlignment="1">
      <alignment horizontal="left" wrapText="1"/>
    </xf>
    <xf numFmtId="0" fontId="3" fillId="0" borderId="12" xfId="8" applyFont="1" applyFill="1" applyBorder="1" applyAlignment="1">
      <alignment horizontal="left"/>
    </xf>
    <xf numFmtId="0" fontId="3" fillId="0" borderId="13" xfId="7" applyFont="1" applyBorder="1" applyAlignment="1">
      <alignment horizontal="left"/>
    </xf>
    <xf numFmtId="168" fontId="0" fillId="0" borderId="4" xfId="0" applyNumberFormat="1" applyFill="1" applyBorder="1" applyAlignment="1">
      <alignment horizontal="right" indent="1"/>
    </xf>
    <xf numFmtId="168" fontId="0" fillId="0" borderId="5" xfId="0" applyNumberFormat="1" applyFill="1" applyBorder="1" applyAlignment="1">
      <alignment horizontal="right" indent="1"/>
    </xf>
    <xf numFmtId="169" fontId="0" fillId="0" borderId="12" xfId="0" applyNumberFormat="1" applyBorder="1" applyAlignment="1">
      <alignment horizontal="right" indent="1"/>
    </xf>
    <xf numFmtId="0" fontId="3" fillId="0" borderId="12" xfId="14" applyNumberFormat="1" applyFont="1" applyBorder="1" applyAlignment="1">
      <alignment horizontal="left"/>
    </xf>
    <xf numFmtId="1" fontId="0" fillId="0" borderId="4" xfId="0" applyNumberFormat="1" applyBorder="1" applyAlignment="1">
      <alignment horizontal="right" indent="1"/>
    </xf>
    <xf numFmtId="1" fontId="0" fillId="0" borderId="5" xfId="0" applyNumberFormat="1" applyBorder="1" applyAlignment="1">
      <alignment horizontal="right" indent="1"/>
    </xf>
    <xf numFmtId="1" fontId="0" fillId="0" borderId="4" xfId="0" applyNumberFormat="1" applyFill="1" applyBorder="1" applyAlignment="1">
      <alignment horizontal="right" indent="1"/>
    </xf>
    <xf numFmtId="1" fontId="0" fillId="0" borderId="5" xfId="0" applyNumberFormat="1" applyFill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0" fontId="3" fillId="4" borderId="3" xfId="3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0" fontId="3" fillId="4" borderId="2" xfId="3" applyFont="1" applyFill="1" applyBorder="1" applyAlignment="1">
      <alignment horizontal="center" vertical="center" wrapText="1"/>
    </xf>
    <xf numFmtId="0" fontId="3" fillId="0" borderId="0" xfId="6" applyFont="1" applyBorder="1"/>
    <xf numFmtId="0" fontId="3" fillId="0" borderId="12" xfId="10" applyFont="1" applyFill="1" applyBorder="1" applyAlignment="1" applyProtection="1">
      <alignment horizontal="left"/>
    </xf>
    <xf numFmtId="0" fontId="3" fillId="0" borderId="13" xfId="10" applyFont="1" applyFill="1" applyBorder="1" applyAlignment="1" applyProtection="1">
      <alignment horizontal="left"/>
    </xf>
    <xf numFmtId="3" fontId="0" fillId="0" borderId="0" xfId="0" applyNumberFormat="1" applyFill="1" applyBorder="1" applyAlignment="1">
      <alignment horizontal="right" indent="1"/>
    </xf>
    <xf numFmtId="3" fontId="18" fillId="0" borderId="0" xfId="0" applyNumberFormat="1" applyFont="1" applyFill="1" applyBorder="1"/>
    <xf numFmtId="169" fontId="8" fillId="0" borderId="0" xfId="0" applyNumberFormat="1" applyFont="1" applyFill="1" applyAlignment="1" applyProtection="1">
      <alignment vertical="center"/>
    </xf>
    <xf numFmtId="0" fontId="3" fillId="0" borderId="12" xfId="10" quotePrefix="1" applyFont="1" applyFill="1" applyBorder="1" applyAlignment="1" applyProtection="1">
      <alignment horizontal="left"/>
    </xf>
    <xf numFmtId="0" fontId="2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0" fontId="3" fillId="0" borderId="0" xfId="10" applyFont="1" applyFill="1" applyProtection="1"/>
    <xf numFmtId="169" fontId="0" fillId="0" borderId="8" xfId="0" applyNumberFormat="1" applyFill="1" applyBorder="1" applyAlignment="1">
      <alignment horizontal="right" indent="1"/>
    </xf>
    <xf numFmtId="0" fontId="10" fillId="0" borderId="0" xfId="10" applyFont="1" applyFill="1" applyProtection="1"/>
    <xf numFmtId="169" fontId="18" fillId="0" borderId="0" xfId="0" applyNumberFormat="1" applyFont="1" applyFill="1"/>
    <xf numFmtId="169" fontId="1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168" fontId="3" fillId="0" borderId="0" xfId="10" applyNumberFormat="1" applyFont="1" applyFill="1" applyProtection="1"/>
    <xf numFmtId="169" fontId="17" fillId="0" borderId="0" xfId="0" applyNumberFormat="1" applyFont="1" applyFill="1" applyAlignment="1">
      <alignment horizontal="right"/>
    </xf>
    <xf numFmtId="0" fontId="24" fillId="0" borderId="22" xfId="0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6" fillId="0" borderId="0" xfId="6" applyFont="1" applyFill="1" applyAlignment="1"/>
    <xf numFmtId="0" fontId="3" fillId="0" borderId="0" xfId="14" applyFont="1" applyBorder="1" applyAlignment="1"/>
    <xf numFmtId="0" fontId="3" fillId="2" borderId="12" xfId="3" applyFont="1" applyFill="1" applyBorder="1" applyAlignment="1">
      <alignment horizontal="left"/>
    </xf>
    <xf numFmtId="3" fontId="0" fillId="2" borderId="4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3" fillId="2" borderId="0" xfId="3" applyFont="1" applyFill="1"/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3" fillId="2" borderId="0" xfId="3" applyFont="1" applyFill="1" applyBorder="1"/>
    <xf numFmtId="4" fontId="0" fillId="2" borderId="4" xfId="0" applyNumberFormat="1" applyFill="1" applyBorder="1" applyAlignment="1">
      <alignment horizontal="right" indent="1"/>
    </xf>
    <xf numFmtId="4" fontId="0" fillId="2" borderId="5" xfId="0" applyNumberFormat="1" applyFill="1" applyBorder="1" applyAlignment="1">
      <alignment horizontal="right" indent="1"/>
    </xf>
    <xf numFmtId="168" fontId="0" fillId="2" borderId="7" xfId="0" applyNumberFormat="1" applyFill="1" applyBorder="1" applyAlignment="1">
      <alignment horizontal="right" indent="1"/>
    </xf>
    <xf numFmtId="0" fontId="6" fillId="0" borderId="0" xfId="15" applyFont="1" applyFill="1" applyAlignment="1"/>
    <xf numFmtId="0" fontId="3" fillId="4" borderId="0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0" borderId="0" xfId="10" applyFont="1" applyFill="1" applyAlignment="1" applyProtection="1">
      <alignment horizontal="left"/>
    </xf>
    <xf numFmtId="0" fontId="10" fillId="0" borderId="0" xfId="10" applyFont="1" applyFill="1" applyAlignment="1" applyProtection="1">
      <alignment horizontal="left"/>
    </xf>
    <xf numFmtId="0" fontId="4" fillId="4" borderId="13" xfId="9" applyFont="1" applyFill="1" applyBorder="1" applyProtection="1"/>
    <xf numFmtId="171" fontId="4" fillId="4" borderId="6" xfId="0" applyNumberFormat="1" applyFont="1" applyFill="1" applyBorder="1" applyAlignment="1" applyProtection="1">
      <alignment horizontal="right"/>
    </xf>
    <xf numFmtId="171" fontId="4" fillId="4" borderId="7" xfId="0" applyNumberFormat="1" applyFont="1" applyFill="1" applyBorder="1" applyAlignment="1" applyProtection="1">
      <alignment horizontal="right"/>
    </xf>
    <xf numFmtId="0" fontId="4" fillId="4" borderId="13" xfId="9" applyFont="1" applyFill="1" applyBorder="1" applyAlignment="1" applyProtection="1">
      <alignment horizontal="left"/>
    </xf>
    <xf numFmtId="165" fontId="4" fillId="4" borderId="6" xfId="2" applyNumberFormat="1" applyFont="1" applyFill="1" applyBorder="1" applyAlignment="1" applyProtection="1">
      <alignment horizontal="right"/>
    </xf>
    <xf numFmtId="165" fontId="4" fillId="4" borderId="7" xfId="2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left"/>
    </xf>
    <xf numFmtId="0" fontId="4" fillId="4" borderId="13" xfId="12" applyFont="1" applyFill="1" applyBorder="1"/>
    <xf numFmtId="168" fontId="4" fillId="4" borderId="0" xfId="12" applyNumberFormat="1" applyFont="1" applyFill="1"/>
    <xf numFmtId="168" fontId="4" fillId="4" borderId="6" xfId="0" applyNumberFormat="1" applyFont="1" applyFill="1" applyBorder="1" applyAlignment="1">
      <alignment horizontal="right" indent="1"/>
    </xf>
    <xf numFmtId="3" fontId="4" fillId="4" borderId="6" xfId="0" applyNumberFormat="1" applyFont="1" applyFill="1" applyBorder="1" applyAlignment="1">
      <alignment horizontal="right" indent="1"/>
    </xf>
    <xf numFmtId="169" fontId="3" fillId="0" borderId="6" xfId="0" applyNumberFormat="1" applyFont="1" applyFill="1" applyBorder="1" applyAlignment="1">
      <alignment horizontal="right" indent="1"/>
    </xf>
    <xf numFmtId="0" fontId="3" fillId="0" borderId="12" xfId="0" applyNumberFormat="1" applyFont="1" applyFill="1" applyBorder="1" applyAlignment="1">
      <alignment horizontal="left"/>
    </xf>
    <xf numFmtId="49" fontId="3" fillId="0" borderId="0" xfId="0" applyNumberFormat="1" applyFont="1" applyAlignment="1"/>
    <xf numFmtId="0" fontId="3" fillId="0" borderId="0" xfId="14" applyFont="1" applyAlignment="1"/>
    <xf numFmtId="0" fontId="3" fillId="0" borderId="0" xfId="14" applyFont="1" applyBorder="1" applyAlignment="1">
      <alignment horizontal="left"/>
    </xf>
    <xf numFmtId="0" fontId="3" fillId="0" borderId="0" xfId="8" applyFont="1" applyAlignment="1">
      <alignment horizontal="left"/>
    </xf>
    <xf numFmtId="0" fontId="6" fillId="0" borderId="0" xfId="9" applyFont="1" applyFill="1" applyAlignment="1"/>
    <xf numFmtId="0" fontId="3" fillId="0" borderId="0" xfId="3" applyFont="1" applyAlignment="1">
      <alignment horizontal="center" vertical="center"/>
    </xf>
    <xf numFmtId="49" fontId="17" fillId="0" borderId="0" xfId="0" applyNumberFormat="1" applyFont="1"/>
    <xf numFmtId="4" fontId="17" fillId="0" borderId="0" xfId="0" applyNumberFormat="1" applyFont="1"/>
    <xf numFmtId="0" fontId="3" fillId="0" borderId="0" xfId="10" applyFont="1" applyFill="1" applyBorder="1" applyAlignment="1" applyProtection="1">
      <alignment horizontal="left"/>
    </xf>
    <xf numFmtId="169" fontId="0" fillId="0" borderId="0" xfId="0" applyNumberFormat="1" applyFill="1" applyBorder="1" applyAlignment="1">
      <alignment horizontal="right" indent="1"/>
    </xf>
    <xf numFmtId="0" fontId="3" fillId="0" borderId="8" xfId="10" applyFont="1" applyFill="1" applyBorder="1" applyAlignment="1" applyProtection="1">
      <alignment horizontal="left"/>
    </xf>
    <xf numFmtId="0" fontId="3" fillId="0" borderId="0" xfId="10" quotePrefix="1" applyFont="1" applyFill="1" applyBorder="1" applyAlignment="1" applyProtection="1">
      <alignment horizontal="left"/>
    </xf>
    <xf numFmtId="0" fontId="3" fillId="0" borderId="8" xfId="10" quotePrefix="1" applyFont="1" applyFill="1" applyBorder="1" applyAlignment="1" applyProtection="1">
      <alignment horizontal="left"/>
    </xf>
    <xf numFmtId="169" fontId="0" fillId="0" borderId="2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4" borderId="19" xfId="9" applyFont="1" applyFill="1" applyBorder="1" applyAlignment="1" applyProtection="1">
      <alignment horizontal="center" vertical="center"/>
    </xf>
    <xf numFmtId="0" fontId="3" fillId="4" borderId="9" xfId="9" applyNumberFormat="1" applyFont="1" applyFill="1" applyBorder="1" applyAlignment="1" applyProtection="1">
      <alignment horizontal="center" vertical="center"/>
    </xf>
    <xf numFmtId="0" fontId="3" fillId="4" borderId="9" xfId="9" applyFont="1" applyFill="1" applyBorder="1" applyAlignment="1" applyProtection="1">
      <alignment horizontal="center" vertical="center"/>
    </xf>
    <xf numFmtId="0" fontId="3" fillId="4" borderId="10" xfId="9" applyFont="1" applyFill="1" applyBorder="1" applyAlignment="1" applyProtection="1">
      <alignment horizontal="center" vertical="center"/>
    </xf>
    <xf numFmtId="0" fontId="3" fillId="4" borderId="11" xfId="14" applyFont="1" applyFill="1" applyBorder="1" applyAlignment="1">
      <alignment horizontal="center" vertical="center"/>
    </xf>
    <xf numFmtId="0" fontId="3" fillId="4" borderId="12" xfId="14" applyFont="1" applyFill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0" fillId="4" borderId="14" xfId="0" applyFill="1" applyBorder="1" applyAlignment="1">
      <alignment horizontal="center" vertical="center"/>
    </xf>
    <xf numFmtId="168" fontId="0" fillId="0" borderId="7" xfId="0" applyNumberFormat="1" applyFill="1" applyBorder="1" applyAlignment="1">
      <alignment horizontal="right" indent="1"/>
    </xf>
    <xf numFmtId="0" fontId="3" fillId="0" borderId="0" xfId="6" applyFont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11" applyFont="1" applyFill="1" applyBorder="1" applyAlignment="1" applyProtection="1">
      <alignment horizontal="center" vertical="center"/>
    </xf>
    <xf numFmtId="0" fontId="3" fillId="4" borderId="3" xfId="11" applyFont="1" applyFill="1" applyBorder="1" applyAlignment="1" applyProtection="1">
      <alignment horizontal="center" vertical="center"/>
    </xf>
    <xf numFmtId="0" fontId="3" fillId="4" borderId="12" xfId="11" applyFont="1" applyFill="1" applyBorder="1" applyAlignment="1" applyProtection="1">
      <alignment horizontal="center" vertical="center"/>
    </xf>
    <xf numFmtId="0" fontId="3" fillId="4" borderId="4" xfId="11" applyFont="1" applyFill="1" applyBorder="1" applyAlignment="1" applyProtection="1">
      <alignment horizontal="center" vertical="center"/>
    </xf>
    <xf numFmtId="0" fontId="3" fillId="4" borderId="15" xfId="11" applyFont="1" applyFill="1" applyBorder="1" applyAlignment="1" applyProtection="1">
      <alignment horizontal="center" vertical="center"/>
    </xf>
    <xf numFmtId="1" fontId="3" fillId="0" borderId="11" xfId="2" applyNumberFormat="1" applyFont="1" applyBorder="1" applyAlignment="1" applyProtection="1">
      <alignment horizontal="left" indent="1"/>
    </xf>
    <xf numFmtId="1" fontId="3" fillId="0" borderId="12" xfId="2" applyNumberFormat="1" applyFont="1" applyBorder="1" applyAlignment="1" applyProtection="1">
      <alignment horizontal="left" indent="1"/>
    </xf>
    <xf numFmtId="1" fontId="3" fillId="0" borderId="13" xfId="2" applyNumberFormat="1" applyFont="1" applyBorder="1" applyAlignment="1" applyProtection="1">
      <alignment horizontal="left" indent="1"/>
    </xf>
    <xf numFmtId="1" fontId="3" fillId="0" borderId="2" xfId="2" applyNumberFormat="1" applyFont="1" applyBorder="1" applyAlignment="1" applyProtection="1">
      <alignment horizontal="left" indent="1"/>
    </xf>
    <xf numFmtId="1" fontId="3" fillId="0" borderId="4" xfId="2" applyNumberFormat="1" applyFont="1" applyBorder="1" applyAlignment="1" applyProtection="1">
      <alignment horizontal="left" indent="1"/>
    </xf>
    <xf numFmtId="0" fontId="6" fillId="2" borderId="0" xfId="9" applyFont="1" applyFill="1" applyBorder="1" applyAlignment="1" applyProtection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9" applyNumberFormat="1" applyFont="1" applyFill="1" applyBorder="1" applyAlignment="1" applyProtection="1">
      <alignment horizontal="right"/>
    </xf>
    <xf numFmtId="0" fontId="0" fillId="0" borderId="0" xfId="0" applyFill="1" applyAlignment="1">
      <alignment vertical="center"/>
    </xf>
    <xf numFmtId="0" fontId="3" fillId="0" borderId="0" xfId="10" applyFont="1" applyFill="1" applyBorder="1" applyProtection="1"/>
    <xf numFmtId="0" fontId="24" fillId="0" borderId="24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0" fillId="0" borderId="22" xfId="0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4" borderId="11" xfId="11" applyFont="1" applyFill="1" applyBorder="1" applyAlignment="1" applyProtection="1">
      <alignment vertical="center"/>
    </xf>
    <xf numFmtId="0" fontId="3" fillId="2" borderId="0" xfId="11" applyFont="1" applyFill="1" applyBorder="1" applyAlignment="1" applyProtection="1">
      <alignment horizontal="center" vertical="center"/>
    </xf>
    <xf numFmtId="0" fontId="3" fillId="2" borderId="0" xfId="11" applyFont="1" applyFill="1" applyAlignment="1" applyProtection="1">
      <alignment vertical="center"/>
    </xf>
    <xf numFmtId="0" fontId="3" fillId="4" borderId="13" xfId="11" applyFont="1" applyFill="1" applyBorder="1" applyAlignment="1" applyProtection="1">
      <alignment vertical="center"/>
    </xf>
    <xf numFmtId="0" fontId="3" fillId="4" borderId="16" xfId="11" applyFont="1" applyFill="1" applyBorder="1" applyAlignment="1" applyProtection="1">
      <alignment horizontal="center" vertical="center"/>
    </xf>
    <xf numFmtId="0" fontId="3" fillId="4" borderId="21" xfId="1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left" wrapText="1"/>
    </xf>
    <xf numFmtId="168" fontId="0" fillId="2" borderId="0" xfId="0" applyNumberFormat="1" applyFill="1" applyAlignment="1">
      <alignment vertical="center"/>
    </xf>
    <xf numFmtId="0" fontId="3" fillId="2" borderId="0" xfId="12" applyFont="1" applyFill="1" applyAlignment="1">
      <alignment vertical="center"/>
    </xf>
    <xf numFmtId="0" fontId="3" fillId="4" borderId="21" xfId="12" quotePrefix="1" applyNumberFormat="1" applyFont="1" applyFill="1" applyBorder="1" applyAlignment="1">
      <alignment horizontal="center" vertical="center"/>
    </xf>
    <xf numFmtId="0" fontId="3" fillId="4" borderId="16" xfId="12" quotePrefix="1" applyNumberFormat="1" applyFont="1" applyFill="1" applyBorder="1" applyAlignment="1">
      <alignment horizontal="center" vertical="center"/>
    </xf>
    <xf numFmtId="168" fontId="4" fillId="5" borderId="6" xfId="0" applyNumberFormat="1" applyFont="1" applyFill="1" applyBorder="1" applyAlignment="1">
      <alignment horizontal="right" indent="1"/>
    </xf>
    <xf numFmtId="3" fontId="4" fillId="4" borderId="6" xfId="19" applyNumberFormat="1" applyFont="1" applyFill="1" applyBorder="1" applyAlignment="1" applyProtection="1">
      <alignment horizontal="right" indent="1"/>
    </xf>
    <xf numFmtId="3" fontId="4" fillId="4" borderId="7" xfId="19" applyNumberFormat="1" applyFont="1" applyFill="1" applyBorder="1" applyAlignment="1" applyProtection="1">
      <alignment horizontal="right" indent="1"/>
    </xf>
    <xf numFmtId="0" fontId="3" fillId="0" borderId="0" xfId="14" applyFont="1" applyAlignment="1">
      <alignment vertical="center"/>
    </xf>
    <xf numFmtId="3" fontId="3" fillId="4" borderId="8" xfId="0" applyNumberFormat="1" applyFont="1" applyFill="1" applyBorder="1" applyAlignment="1">
      <alignment horizontal="center" vertical="center" wrapText="1"/>
    </xf>
    <xf numFmtId="0" fontId="3" fillId="0" borderId="0" xfId="14" applyFont="1" applyAlignment="1">
      <alignment horizontal="center" vertical="center"/>
    </xf>
    <xf numFmtId="0" fontId="3" fillId="0" borderId="0" xfId="0" applyFont="1" applyFill="1"/>
    <xf numFmtId="168" fontId="0" fillId="6" borderId="2" xfId="0" applyNumberFormat="1" applyFill="1" applyBorder="1" applyAlignment="1">
      <alignment horizontal="right" indent="1"/>
    </xf>
    <xf numFmtId="168" fontId="0" fillId="6" borderId="4" xfId="0" applyNumberFormat="1" applyFill="1" applyBorder="1" applyAlignment="1">
      <alignment horizontal="right" indent="1"/>
    </xf>
    <xf numFmtId="169" fontId="0" fillId="6" borderId="4" xfId="0" applyNumberFormat="1" applyFill="1" applyBorder="1" applyAlignment="1">
      <alignment horizontal="right" indent="1"/>
    </xf>
    <xf numFmtId="169" fontId="0" fillId="6" borderId="6" xfId="0" applyNumberFormat="1" applyFill="1" applyBorder="1" applyAlignment="1">
      <alignment horizontal="right" indent="1"/>
    </xf>
    <xf numFmtId="0" fontId="1" fillId="0" borderId="12" xfId="14" applyFont="1" applyFill="1" applyBorder="1" applyAlignment="1">
      <alignment horizontal="left"/>
    </xf>
    <xf numFmtId="0" fontId="1" fillId="0" borderId="13" xfId="14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1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0" fontId="1" fillId="0" borderId="13" xfId="8" applyFont="1" applyBorder="1" applyAlignment="1">
      <alignment horizontal="left"/>
    </xf>
    <xf numFmtId="0" fontId="1" fillId="0" borderId="13" xfId="15" applyFont="1" applyFill="1" applyBorder="1" applyAlignment="1">
      <alignment horizontal="left"/>
    </xf>
    <xf numFmtId="0" fontId="1" fillId="0" borderId="13" xfId="16" applyFont="1" applyFill="1" applyBorder="1" applyAlignment="1">
      <alignment horizontal="left"/>
    </xf>
    <xf numFmtId="0" fontId="1" fillId="0" borderId="0" xfId="15" applyFont="1"/>
    <xf numFmtId="0" fontId="1" fillId="0" borderId="0" xfId="5" applyFont="1" applyBorder="1" applyAlignment="1">
      <alignment horizontal="left" wrapText="1"/>
    </xf>
    <xf numFmtId="0" fontId="1" fillId="0" borderId="8" xfId="5" applyFont="1" applyBorder="1"/>
    <xf numFmtId="0" fontId="1" fillId="0" borderId="12" xfId="16" applyFont="1" applyFill="1" applyBorder="1" applyAlignment="1">
      <alignment horizontal="left"/>
    </xf>
    <xf numFmtId="0" fontId="1" fillId="4" borderId="6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/>
    </xf>
    <xf numFmtId="0" fontId="1" fillId="0" borderId="1" xfId="16" applyFont="1" applyBorder="1"/>
    <xf numFmtId="0" fontId="3" fillId="4" borderId="12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5" xfId="6" applyFont="1" applyFill="1" applyBorder="1" applyAlignment="1">
      <alignment horizontal="center" vertical="center"/>
    </xf>
    <xf numFmtId="0" fontId="3" fillId="4" borderId="4" xfId="6" applyFont="1" applyFill="1" applyBorder="1" applyAlignment="1">
      <alignment horizontal="center" vertical="center"/>
    </xf>
    <xf numFmtId="0" fontId="3" fillId="4" borderId="6" xfId="6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/>
    </xf>
    <xf numFmtId="0" fontId="1" fillId="2" borderId="13" xfId="3" applyFont="1" applyFill="1" applyBorder="1" applyAlignment="1">
      <alignment horizontal="left"/>
    </xf>
    <xf numFmtId="4" fontId="1" fillId="0" borderId="4" xfId="0" applyNumberFormat="1" applyFont="1" applyBorder="1" applyAlignment="1">
      <alignment horizontal="right" indent="1"/>
    </xf>
    <xf numFmtId="0" fontId="1" fillId="0" borderId="13" xfId="3" applyFont="1" applyFill="1" applyBorder="1" applyAlignment="1">
      <alignment horizontal="left"/>
    </xf>
    <xf numFmtId="0" fontId="3" fillId="0" borderId="0" xfId="4" applyFont="1" applyAlignment="1">
      <alignment vertical="center"/>
    </xf>
    <xf numFmtId="0" fontId="3" fillId="4" borderId="6" xfId="4" applyFont="1" applyFill="1" applyBorder="1" applyAlignment="1">
      <alignment vertical="center"/>
    </xf>
    <xf numFmtId="0" fontId="3" fillId="4" borderId="1" xfId="4" applyFont="1" applyFill="1" applyBorder="1" applyAlignment="1">
      <alignment vertical="center"/>
    </xf>
    <xf numFmtId="0" fontId="3" fillId="4" borderId="7" xfId="4" applyFont="1" applyFill="1" applyBorder="1" applyAlignment="1">
      <alignment vertical="center"/>
    </xf>
    <xf numFmtId="0" fontId="3" fillId="4" borderId="2" xfId="4" applyFont="1" applyFill="1" applyBorder="1" applyAlignment="1">
      <alignment horizontal="center" vertical="center"/>
    </xf>
    <xf numFmtId="0" fontId="1" fillId="0" borderId="13" xfId="5" applyNumberFormat="1" applyFont="1" applyBorder="1" applyAlignment="1">
      <alignment horizontal="left"/>
    </xf>
    <xf numFmtId="0" fontId="1" fillId="0" borderId="0" xfId="5" applyFont="1"/>
    <xf numFmtId="0" fontId="1" fillId="0" borderId="12" xfId="5" applyNumberFormat="1" applyFont="1" applyBorder="1" applyAlignment="1">
      <alignment horizontal="left"/>
    </xf>
    <xf numFmtId="0" fontId="1" fillId="0" borderId="12" xfId="14" applyFont="1" applyBorder="1" applyAlignment="1">
      <alignment horizontal="left"/>
    </xf>
    <xf numFmtId="0" fontId="1" fillId="0" borderId="13" xfId="6" applyFont="1" applyFill="1" applyBorder="1" applyAlignment="1">
      <alignment horizontal="left"/>
    </xf>
    <xf numFmtId="0" fontId="3" fillId="0" borderId="0" xfId="6" applyFont="1" applyAlignment="1">
      <alignment vertical="center"/>
    </xf>
    <xf numFmtId="0" fontId="3" fillId="4" borderId="16" xfId="6" applyFont="1" applyFill="1" applyBorder="1" applyAlignment="1">
      <alignment horizontal="center" vertical="center"/>
    </xf>
    <xf numFmtId="0" fontId="1" fillId="0" borderId="0" xfId="6" applyFont="1" applyAlignment="1"/>
    <xf numFmtId="0" fontId="3" fillId="4" borderId="11" xfId="6" applyFont="1" applyFill="1" applyBorder="1" applyAlignment="1">
      <alignment vertical="center"/>
    </xf>
    <xf numFmtId="0" fontId="3" fillId="4" borderId="15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vertical="center"/>
    </xf>
    <xf numFmtId="0" fontId="3" fillId="4" borderId="13" xfId="6" applyFont="1" applyFill="1" applyBorder="1" applyAlignment="1">
      <alignment vertical="center"/>
    </xf>
    <xf numFmtId="0" fontId="3" fillId="4" borderId="6" xfId="6" applyFont="1" applyFill="1" applyBorder="1" applyAlignment="1">
      <alignment vertical="center"/>
    </xf>
    <xf numFmtId="0" fontId="3" fillId="4" borderId="7" xfId="6" applyFont="1" applyFill="1" applyBorder="1" applyAlignment="1">
      <alignment horizontal="center" vertical="center"/>
    </xf>
    <xf numFmtId="0" fontId="3" fillId="4" borderId="18" xfId="6" applyFont="1" applyFill="1" applyBorder="1" applyAlignment="1">
      <alignment vertical="center"/>
    </xf>
    <xf numFmtId="0" fontId="1" fillId="0" borderId="13" xfId="6" applyNumberFormat="1" applyFont="1" applyFill="1" applyBorder="1" applyAlignment="1">
      <alignment horizontal="left"/>
    </xf>
    <xf numFmtId="0" fontId="3" fillId="4" borderId="21" xfId="6" applyFont="1" applyFill="1" applyBorder="1" applyAlignment="1">
      <alignment horizontal="center" vertical="center"/>
    </xf>
    <xf numFmtId="0" fontId="1" fillId="0" borderId="12" xfId="7" applyFont="1" applyFill="1" applyBorder="1" applyAlignment="1">
      <alignment horizontal="left"/>
    </xf>
    <xf numFmtId="0" fontId="1" fillId="0" borderId="13" xfId="7" applyFont="1" applyFill="1" applyBorder="1" applyAlignment="1">
      <alignment horizontal="left"/>
    </xf>
    <xf numFmtId="0" fontId="3" fillId="0" borderId="0" xfId="7" applyFont="1" applyAlignment="1">
      <alignment vertical="center"/>
    </xf>
    <xf numFmtId="0" fontId="1" fillId="0" borderId="12" xfId="7" applyFont="1" applyBorder="1" applyAlignment="1">
      <alignment horizontal="left"/>
    </xf>
    <xf numFmtId="0" fontId="1" fillId="0" borderId="13" xfId="7" applyFont="1" applyBorder="1" applyAlignment="1">
      <alignment horizontal="left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left"/>
    </xf>
    <xf numFmtId="0" fontId="1" fillId="0" borderId="0" xfId="0" applyFont="1"/>
    <xf numFmtId="169" fontId="30" fillId="0" borderId="0" xfId="0" applyNumberFormat="1" applyFont="1"/>
    <xf numFmtId="0" fontId="30" fillId="0" borderId="0" xfId="0" applyFont="1"/>
    <xf numFmtId="0" fontId="1" fillId="0" borderId="12" xfId="16" applyFont="1" applyBorder="1" applyAlignment="1">
      <alignment horizontal="left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0" fontId="1" fillId="0" borderId="0" xfId="6" applyFont="1" applyAlignment="1">
      <alignment horizontal="left"/>
    </xf>
    <xf numFmtId="0" fontId="0" fillId="2" borderId="0" xfId="0" applyFill="1" applyAlignment="1">
      <alignment horizontal="left"/>
    </xf>
    <xf numFmtId="0" fontId="3" fillId="4" borderId="8" xfId="5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4" borderId="12" xfId="5" applyFont="1" applyFill="1" applyBorder="1" applyAlignment="1">
      <alignment horizontal="center" vertical="center"/>
    </xf>
    <xf numFmtId="0" fontId="3" fillId="4" borderId="0" xfId="5" applyFont="1" applyFill="1" applyBorder="1" applyAlignment="1">
      <alignment horizontal="center" vertical="center"/>
    </xf>
    <xf numFmtId="0" fontId="3" fillId="4" borderId="13" xfId="5" applyFont="1" applyFill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2" borderId="0" xfId="10" applyFont="1" applyFill="1" applyAlignment="1" applyProtection="1"/>
    <xf numFmtId="0" fontId="0" fillId="2" borderId="0" xfId="0" applyFill="1" applyAlignment="1"/>
    <xf numFmtId="0" fontId="10" fillId="2" borderId="0" xfId="10" applyFont="1" applyFill="1" applyAlignment="1" applyProtection="1"/>
    <xf numFmtId="169" fontId="18" fillId="2" borderId="0" xfId="0" applyNumberFormat="1" applyFont="1" applyFill="1" applyAlignment="1"/>
    <xf numFmtId="0" fontId="3" fillId="2" borderId="0" xfId="10" applyFont="1" applyFill="1" applyAlignment="1"/>
    <xf numFmtId="168" fontId="0" fillId="2" borderId="0" xfId="0" applyNumberFormat="1" applyFill="1" applyAlignment="1"/>
    <xf numFmtId="3" fontId="0" fillId="0" borderId="0" xfId="0" applyNumberFormat="1" applyAlignment="1">
      <alignment horizontal="center"/>
    </xf>
    <xf numFmtId="0" fontId="1" fillId="0" borderId="13" xfId="10" applyFont="1" applyFill="1" applyBorder="1" applyAlignment="1" applyProtection="1">
      <alignment horizontal="left"/>
    </xf>
    <xf numFmtId="0" fontId="1" fillId="2" borderId="13" xfId="0" applyFont="1" applyFill="1" applyBorder="1" applyAlignment="1">
      <alignment horizontal="left"/>
    </xf>
    <xf numFmtId="169" fontId="0" fillId="0" borderId="2" xfId="0" applyNumberFormat="1" applyBorder="1"/>
    <xf numFmtId="169" fontId="0" fillId="0" borderId="4" xfId="0" applyNumberFormat="1" applyBorder="1"/>
    <xf numFmtId="0" fontId="1" fillId="0" borderId="13" xfId="14" applyNumberFormat="1" applyFont="1" applyBorder="1" applyAlignment="1">
      <alignment horizontal="left"/>
    </xf>
    <xf numFmtId="0" fontId="1" fillId="0" borderId="12" xfId="3" applyFont="1" applyBorder="1" applyAlignment="1">
      <alignment horizontal="left"/>
    </xf>
    <xf numFmtId="0" fontId="1" fillId="0" borderId="12" xfId="3" applyFont="1" applyFill="1" applyBorder="1" applyAlignment="1">
      <alignment horizontal="left"/>
    </xf>
    <xf numFmtId="0" fontId="1" fillId="0" borderId="12" xfId="8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1" fillId="0" borderId="13" xfId="0" applyNumberFormat="1" applyFont="1" applyFill="1" applyBorder="1"/>
    <xf numFmtId="49" fontId="1" fillId="0" borderId="12" xfId="0" applyNumberFormat="1" applyFont="1" applyFill="1" applyBorder="1"/>
    <xf numFmtId="0" fontId="1" fillId="0" borderId="13" xfId="0" applyNumberFormat="1" applyFont="1" applyFill="1" applyBorder="1" applyAlignment="1">
      <alignment horizontal="left"/>
    </xf>
    <xf numFmtId="0" fontId="1" fillId="0" borderId="12" xfId="15" applyFont="1" applyFill="1" applyBorder="1" applyAlignment="1">
      <alignment horizontal="left"/>
    </xf>
    <xf numFmtId="0" fontId="1" fillId="0" borderId="12" xfId="8" applyFont="1" applyBorder="1" applyAlignment="1">
      <alignment horizontal="left"/>
    </xf>
    <xf numFmtId="0" fontId="1" fillId="0" borderId="0" xfId="13" applyFont="1"/>
    <xf numFmtId="0" fontId="1" fillId="0" borderId="1" xfId="13" applyFont="1" applyBorder="1"/>
    <xf numFmtId="0" fontId="1" fillId="4" borderId="19" xfId="13" applyFont="1" applyFill="1" applyBorder="1" applyAlignment="1">
      <alignment horizontal="center" vertical="center"/>
    </xf>
    <xf numFmtId="0" fontId="1" fillId="4" borderId="9" xfId="13" applyFont="1" applyFill="1" applyBorder="1" applyAlignment="1">
      <alignment horizontal="center" vertical="center"/>
    </xf>
    <xf numFmtId="0" fontId="1" fillId="4" borderId="10" xfId="13" applyFont="1" applyFill="1" applyBorder="1" applyAlignment="1">
      <alignment horizontal="center" vertical="center"/>
    </xf>
    <xf numFmtId="0" fontId="1" fillId="0" borderId="11" xfId="13" applyNumberFormat="1" applyFont="1" applyBorder="1" applyAlignment="1">
      <alignment horizontal="left"/>
    </xf>
    <xf numFmtId="1" fontId="1" fillId="0" borderId="12" xfId="13" applyNumberFormat="1" applyFont="1" applyBorder="1" applyAlignment="1">
      <alignment horizontal="left"/>
    </xf>
    <xf numFmtId="3" fontId="1" fillId="0" borderId="0" xfId="13" applyNumberFormat="1" applyFont="1"/>
    <xf numFmtId="0" fontId="1" fillId="0" borderId="12" xfId="13" applyFont="1" applyBorder="1" applyAlignment="1">
      <alignment horizontal="left"/>
    </xf>
    <xf numFmtId="0" fontId="0" fillId="0" borderId="8" xfId="13" applyFont="1" applyBorder="1"/>
    <xf numFmtId="1" fontId="1" fillId="0" borderId="8" xfId="13" applyNumberFormat="1" applyFont="1" applyBorder="1" applyAlignment="1">
      <alignment horizontal="center"/>
    </xf>
    <xf numFmtId="1" fontId="1" fillId="0" borderId="8" xfId="13" applyNumberFormat="1" applyFont="1" applyBorder="1"/>
    <xf numFmtId="0" fontId="1" fillId="0" borderId="0" xfId="13" applyFont="1" applyAlignment="1">
      <alignment horizontal="center"/>
    </xf>
    <xf numFmtId="0" fontId="1" fillId="0" borderId="0" xfId="13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0" borderId="0" xfId="6" applyFont="1"/>
    <xf numFmtId="169" fontId="1" fillId="0" borderId="7" xfId="0" applyNumberFormat="1" applyFont="1" applyFill="1" applyBorder="1" applyAlignment="1">
      <alignment horizontal="right" indent="1"/>
    </xf>
    <xf numFmtId="0" fontId="1" fillId="0" borderId="0" xfId="12" applyFont="1"/>
    <xf numFmtId="166" fontId="1" fillId="0" borderId="0" xfId="12" applyNumberFormat="1" applyFont="1" applyProtection="1"/>
    <xf numFmtId="0" fontId="1" fillId="0" borderId="1" xfId="12" applyFont="1" applyBorder="1" applyAlignment="1">
      <alignment horizontal="fill"/>
    </xf>
    <xf numFmtId="166" fontId="1" fillId="0" borderId="1" xfId="12" applyNumberFormat="1" applyFont="1" applyBorder="1" applyAlignment="1" applyProtection="1">
      <alignment horizontal="fill"/>
    </xf>
    <xf numFmtId="0" fontId="1" fillId="4" borderId="14" xfId="12" applyFont="1" applyFill="1" applyBorder="1" applyAlignment="1">
      <alignment horizontal="center" vertical="center"/>
    </xf>
    <xf numFmtId="0" fontId="1" fillId="4" borderId="15" xfId="12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11" xfId="12" applyFont="1" applyBorder="1"/>
    <xf numFmtId="3" fontId="0" fillId="0" borderId="2" xfId="0" applyNumberFormat="1" applyFont="1" applyBorder="1" applyAlignment="1">
      <alignment horizontal="right" indent="1"/>
    </xf>
    <xf numFmtId="165" fontId="1" fillId="0" borderId="2" xfId="20" applyNumberFormat="1" applyFont="1" applyBorder="1" applyAlignment="1" applyProtection="1">
      <alignment horizontal="right" indent="1"/>
    </xf>
    <xf numFmtId="165" fontId="1" fillId="0" borderId="3" xfId="20" applyNumberFormat="1" applyFont="1" applyBorder="1" applyAlignment="1" applyProtection="1">
      <alignment horizontal="right" indent="1"/>
    </xf>
    <xf numFmtId="165" fontId="1" fillId="0" borderId="0" xfId="2" applyNumberFormat="1" applyFont="1" applyBorder="1" applyAlignment="1" applyProtection="1">
      <alignment horizontal="right"/>
    </xf>
    <xf numFmtId="0" fontId="1" fillId="0" borderId="12" xfId="12" applyFont="1" applyBorder="1"/>
    <xf numFmtId="3" fontId="0" fillId="0" borderId="4" xfId="0" applyNumberFormat="1" applyFont="1" applyBorder="1" applyAlignment="1">
      <alignment horizontal="right" indent="1"/>
    </xf>
    <xf numFmtId="165" fontId="1" fillId="0" borderId="4" xfId="20" applyNumberFormat="1" applyFont="1" applyBorder="1" applyAlignment="1" applyProtection="1">
      <alignment horizontal="right" indent="1"/>
    </xf>
    <xf numFmtId="165" fontId="1" fillId="0" borderId="5" xfId="20" applyNumberFormat="1" applyFont="1" applyBorder="1" applyAlignment="1" applyProtection="1">
      <alignment horizontal="right" indent="1"/>
    </xf>
    <xf numFmtId="3" fontId="31" fillId="0" borderId="4" xfId="0" applyNumberFormat="1" applyFont="1" applyBorder="1" applyAlignment="1">
      <alignment horizontal="right" indent="1"/>
    </xf>
    <xf numFmtId="3" fontId="30" fillId="0" borderId="4" xfId="0" applyNumberFormat="1" applyFont="1" applyBorder="1" applyAlignment="1">
      <alignment horizontal="right" indent="1"/>
    </xf>
    <xf numFmtId="165" fontId="31" fillId="0" borderId="4" xfId="18" applyNumberFormat="1" applyFont="1" applyBorder="1" applyAlignment="1">
      <alignment horizontal="right" indent="1"/>
    </xf>
    <xf numFmtId="165" fontId="31" fillId="0" borderId="5" xfId="18" applyNumberFormat="1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wrapText="1"/>
    </xf>
    <xf numFmtId="0" fontId="0" fillId="0" borderId="8" xfId="12" applyFont="1" applyBorder="1"/>
    <xf numFmtId="0" fontId="1" fillId="0" borderId="8" xfId="12" applyFont="1" applyBorder="1"/>
    <xf numFmtId="3" fontId="1" fillId="0" borderId="8" xfId="12" applyNumberFormat="1" applyFont="1" applyBorder="1"/>
    <xf numFmtId="0" fontId="1" fillId="0" borderId="0" xfId="17" applyFont="1"/>
    <xf numFmtId="0" fontId="4" fillId="2" borderId="0" xfId="0" applyFont="1" applyFill="1" applyAlignment="1">
      <alignment wrapText="1"/>
    </xf>
    <xf numFmtId="169" fontId="0" fillId="0" borderId="13" xfId="0" applyNumberFormat="1" applyFill="1" applyBorder="1" applyAlignment="1">
      <alignment horizontal="right" indent="1"/>
    </xf>
    <xf numFmtId="0" fontId="0" fillId="0" borderId="0" xfId="0" applyFill="1" applyBorder="1"/>
    <xf numFmtId="0" fontId="0" fillId="2" borderId="0" xfId="0" applyFill="1" applyBorder="1"/>
    <xf numFmtId="0" fontId="24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4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164" fontId="6" fillId="0" borderId="0" xfId="2" applyNumberFormat="1" applyFont="1" applyFill="1" applyAlignment="1" applyProtection="1">
      <alignment horizontal="center" vertical="center"/>
    </xf>
    <xf numFmtId="165" fontId="3" fillId="2" borderId="8" xfId="2" applyNumberFormat="1" applyFont="1" applyFill="1" applyBorder="1" applyAlignment="1" applyProtection="1">
      <alignment horizontal="left"/>
    </xf>
    <xf numFmtId="164" fontId="3" fillId="0" borderId="0" xfId="2" quotePrefix="1" applyNumberFormat="1" applyFont="1" applyAlignment="1" applyProtection="1">
      <alignment horizontal="left"/>
    </xf>
    <xf numFmtId="164" fontId="10" fillId="0" borderId="0" xfId="2" quotePrefix="1" applyFont="1" applyAlignment="1">
      <alignment horizontal="left"/>
    </xf>
    <xf numFmtId="164" fontId="5" fillId="2" borderId="0" xfId="2" applyNumberFormat="1" applyFont="1" applyFill="1" applyAlignment="1" applyProtection="1">
      <alignment horizont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3" fillId="4" borderId="20" xfId="2" applyNumberFormat="1" applyFont="1" applyFill="1" applyBorder="1" applyAlignment="1" applyProtection="1">
      <alignment horizontal="center" vertical="center"/>
    </xf>
    <xf numFmtId="165" fontId="3" fillId="4" borderId="26" xfId="2" applyNumberFormat="1" applyFont="1" applyFill="1" applyBorder="1" applyAlignment="1" applyProtection="1">
      <alignment horizontal="center" vertical="center"/>
    </xf>
    <xf numFmtId="165" fontId="3" fillId="4" borderId="11" xfId="2" applyNumberFormat="1" applyFont="1" applyFill="1" applyBorder="1" applyAlignment="1" applyProtection="1">
      <alignment horizontal="center" vertical="center"/>
    </xf>
    <xf numFmtId="165" fontId="3" fillId="4" borderId="13" xfId="2" applyNumberFormat="1" applyFont="1" applyFill="1" applyBorder="1" applyAlignment="1" applyProtection="1">
      <alignment horizontal="center" vertical="center"/>
    </xf>
    <xf numFmtId="164" fontId="5" fillId="2" borderId="0" xfId="2" applyNumberFormat="1" applyFont="1" applyFill="1" applyAlignment="1" applyProtection="1">
      <alignment horizontal="center"/>
    </xf>
    <xf numFmtId="0" fontId="6" fillId="0" borderId="0" xfId="9" applyFont="1" applyFill="1" applyAlignment="1" applyProtection="1">
      <alignment horizontal="center" vertical="center"/>
    </xf>
    <xf numFmtId="0" fontId="3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3" fillId="2" borderId="8" xfId="9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6" fillId="2" borderId="1" xfId="9" applyFont="1" applyFill="1" applyBorder="1" applyAlignment="1">
      <alignment horizontal="center"/>
    </xf>
    <xf numFmtId="0" fontId="6" fillId="0" borderId="0" xfId="9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4" borderId="8" xfId="1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3" fillId="4" borderId="20" xfId="10" applyFont="1" applyFill="1" applyBorder="1" applyAlignment="1" applyProtection="1">
      <alignment horizontal="center" vertical="center"/>
    </xf>
    <xf numFmtId="0" fontId="3" fillId="4" borderId="25" xfId="10" applyFont="1" applyFill="1" applyBorder="1" applyAlignment="1" applyProtection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14" xfId="10" applyFont="1" applyFill="1" applyBorder="1" applyAlignment="1" applyProtection="1">
      <alignment horizontal="center" vertical="center" wrapText="1"/>
    </xf>
    <xf numFmtId="0" fontId="3" fillId="4" borderId="5" xfId="10" applyFont="1" applyFill="1" applyBorder="1" applyAlignment="1" applyProtection="1">
      <alignment horizontal="center" vertical="center" wrapText="1"/>
    </xf>
    <xf numFmtId="0" fontId="3" fillId="4" borderId="7" xfId="10" applyFont="1" applyFill="1" applyBorder="1" applyAlignment="1" applyProtection="1">
      <alignment horizontal="center" vertical="center" wrapText="1"/>
    </xf>
    <xf numFmtId="0" fontId="3" fillId="4" borderId="15" xfId="10" applyFont="1" applyFill="1" applyBorder="1" applyAlignment="1" applyProtection="1">
      <alignment horizontal="center" vertical="center" wrapText="1"/>
    </xf>
    <xf numFmtId="0" fontId="3" fillId="4" borderId="4" xfId="10" applyFont="1" applyFill="1" applyBorder="1" applyAlignment="1" applyProtection="1">
      <alignment horizontal="center" vertical="center" wrapText="1"/>
    </xf>
    <xf numFmtId="0" fontId="3" fillId="4" borderId="6" xfId="10" applyFont="1" applyFill="1" applyBorder="1" applyAlignment="1" applyProtection="1">
      <alignment horizontal="center" vertical="center" wrapText="1"/>
    </xf>
    <xf numFmtId="0" fontId="3" fillId="4" borderId="15" xfId="10" applyFont="1" applyFill="1" applyBorder="1" applyAlignment="1" applyProtection="1">
      <alignment horizontal="center" vertical="center"/>
    </xf>
    <xf numFmtId="0" fontId="3" fillId="4" borderId="4" xfId="10" applyFont="1" applyFill="1" applyBorder="1" applyAlignment="1" applyProtection="1">
      <alignment horizontal="center" vertical="center"/>
    </xf>
    <xf numFmtId="0" fontId="3" fillId="4" borderId="6" xfId="10" applyFont="1" applyFill="1" applyBorder="1" applyAlignment="1" applyProtection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0" fillId="2" borderId="0" xfId="0" applyFill="1" applyBorder="1"/>
    <xf numFmtId="0" fontId="24" fillId="2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4" borderId="2" xfId="10" applyFont="1" applyFill="1" applyBorder="1" applyAlignment="1" applyProtection="1">
      <alignment horizontal="center" vertical="center"/>
    </xf>
    <xf numFmtId="0" fontId="6" fillId="0" borderId="0" xfId="10" applyFont="1" applyFill="1" applyAlignment="1" applyProtection="1">
      <alignment horizontal="center"/>
    </xf>
    <xf numFmtId="0" fontId="3" fillId="4" borderId="3" xfId="1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11" xfId="10" applyFont="1" applyFill="1" applyBorder="1" applyAlignment="1" applyProtection="1">
      <alignment horizontal="center" vertical="center"/>
    </xf>
    <xf numFmtId="0" fontId="3" fillId="4" borderId="12" xfId="10" applyFont="1" applyFill="1" applyBorder="1" applyAlignment="1" applyProtection="1">
      <alignment horizontal="center" vertical="center"/>
    </xf>
    <xf numFmtId="0" fontId="3" fillId="4" borderId="13" xfId="10" applyFont="1" applyFill="1" applyBorder="1" applyAlignment="1" applyProtection="1">
      <alignment horizontal="center" vertical="center"/>
    </xf>
    <xf numFmtId="0" fontId="6" fillId="2" borderId="0" xfId="10" applyFont="1" applyFill="1" applyAlignment="1" applyProtection="1">
      <alignment horizontal="center"/>
    </xf>
    <xf numFmtId="0" fontId="3" fillId="2" borderId="0" xfId="9" applyFont="1" applyFill="1" applyBorder="1" applyAlignment="1" applyProtection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1" fillId="4" borderId="18" xfId="10" applyFont="1" applyFill="1" applyBorder="1" applyAlignment="1" applyProtection="1">
      <alignment horizontal="center" vertical="center"/>
    </xf>
    <xf numFmtId="0" fontId="3" fillId="4" borderId="18" xfId="1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3" fillId="4" borderId="3" xfId="10" applyFont="1" applyFill="1" applyBorder="1" applyAlignment="1" applyProtection="1">
      <alignment horizontal="center" vertical="center"/>
    </xf>
    <xf numFmtId="0" fontId="3" fillId="4" borderId="26" xfId="10" applyFont="1" applyFill="1" applyBorder="1" applyAlignment="1" applyProtection="1">
      <alignment horizontal="center" vertical="center"/>
    </xf>
    <xf numFmtId="0" fontId="1" fillId="4" borderId="11" xfId="10" applyFont="1" applyFill="1" applyBorder="1" applyAlignment="1" applyProtection="1">
      <alignment horizontal="center" vertical="center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169" fontId="8" fillId="4" borderId="5" xfId="0" applyNumberFormat="1" applyFont="1" applyFill="1" applyBorder="1" applyAlignment="1" applyProtection="1">
      <alignment horizontal="center" vertical="center" wrapText="1"/>
    </xf>
    <xf numFmtId="169" fontId="8" fillId="4" borderId="7" xfId="0" applyNumberFormat="1" applyFont="1" applyFill="1" applyBorder="1" applyAlignment="1" applyProtection="1">
      <alignment horizontal="center" vertical="center" wrapText="1"/>
    </xf>
    <xf numFmtId="0" fontId="3" fillId="4" borderId="5" xfId="10" applyFont="1" applyFill="1" applyBorder="1" applyAlignment="1" applyProtection="1">
      <alignment horizontal="center" vertical="center"/>
    </xf>
    <xf numFmtId="0" fontId="3" fillId="4" borderId="7" xfId="1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Fill="1" applyBorder="1" applyAlignment="1" applyProtection="1"/>
    <xf numFmtId="0" fontId="24" fillId="0" borderId="27" xfId="0" applyFont="1" applyFill="1" applyBorder="1" applyAlignment="1">
      <alignment horizontal="left"/>
    </xf>
    <xf numFmtId="0" fontId="0" fillId="0" borderId="22" xfId="0" applyFont="1" applyFill="1" applyBorder="1" applyAlignment="1" applyProtection="1"/>
    <xf numFmtId="0" fontId="0" fillId="0" borderId="28" xfId="0" applyFont="1" applyFill="1" applyBorder="1" applyAlignment="1" applyProtection="1"/>
    <xf numFmtId="0" fontId="23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169" fontId="3" fillId="4" borderId="3" xfId="0" applyNumberFormat="1" applyFont="1" applyFill="1" applyBorder="1" applyAlignment="1" applyProtection="1">
      <alignment horizontal="center" vertical="center" wrapText="1"/>
    </xf>
    <xf numFmtId="169" fontId="3" fillId="4" borderId="5" xfId="0" applyNumberFormat="1" applyFont="1" applyFill="1" applyBorder="1" applyAlignment="1" applyProtection="1">
      <alignment horizontal="center" vertical="center" wrapText="1"/>
    </xf>
    <xf numFmtId="169" fontId="3" fillId="4" borderId="7" xfId="0" applyNumberFormat="1" applyFont="1" applyFill="1" applyBorder="1" applyAlignment="1" applyProtection="1">
      <alignment horizontal="center" vertical="center" wrapText="1"/>
    </xf>
    <xf numFmtId="0" fontId="3" fillId="2" borderId="0" xfId="10" applyFont="1" applyFill="1" applyAlignment="1" applyProtection="1">
      <alignment horizontal="left"/>
    </xf>
    <xf numFmtId="0" fontId="10" fillId="2" borderId="0" xfId="10" applyFont="1" applyFill="1" applyAlignment="1" applyProtection="1">
      <alignment horizontal="left"/>
    </xf>
    <xf numFmtId="0" fontId="3" fillId="2" borderId="8" xfId="10" applyFont="1" applyFill="1" applyBorder="1" applyAlignment="1" applyProtection="1">
      <alignment horizontal="left"/>
    </xf>
    <xf numFmtId="0" fontId="5" fillId="2" borderId="0" xfId="0" applyFont="1" applyFill="1" applyAlignment="1">
      <alignment horizontal="center"/>
    </xf>
    <xf numFmtId="0" fontId="6" fillId="2" borderId="0" xfId="11" applyFont="1" applyFill="1" applyAlignment="1">
      <alignment horizontal="center"/>
    </xf>
    <xf numFmtId="0" fontId="3" fillId="4" borderId="29" xfId="11" applyFont="1" applyFill="1" applyBorder="1" applyAlignment="1" applyProtection="1">
      <alignment horizontal="center" vertical="center"/>
    </xf>
    <xf numFmtId="0" fontId="3" fillId="4" borderId="31" xfId="11" applyFont="1" applyFill="1" applyBorder="1" applyAlignment="1" applyProtection="1">
      <alignment horizontal="center" vertical="center"/>
    </xf>
    <xf numFmtId="0" fontId="3" fillId="4" borderId="20" xfId="11" applyFont="1" applyFill="1" applyBorder="1" applyAlignment="1" applyProtection="1">
      <alignment horizontal="center" vertical="center"/>
    </xf>
    <xf numFmtId="0" fontId="3" fillId="4" borderId="25" xfId="11" applyFont="1" applyFill="1" applyBorder="1" applyAlignment="1" applyProtection="1">
      <alignment horizontal="center" vertical="center"/>
    </xf>
    <xf numFmtId="0" fontId="3" fillId="4" borderId="26" xfId="11" applyFont="1" applyFill="1" applyBorder="1" applyAlignment="1" applyProtection="1">
      <alignment horizontal="center" vertical="center"/>
    </xf>
    <xf numFmtId="0" fontId="6" fillId="2" borderId="0" xfId="11" applyFont="1" applyFill="1" applyAlignment="1" applyProtection="1">
      <alignment horizontal="center"/>
    </xf>
    <xf numFmtId="0" fontId="3" fillId="4" borderId="30" xfId="11" applyFont="1" applyFill="1" applyBorder="1" applyAlignment="1" applyProtection="1">
      <alignment horizontal="center" vertical="center"/>
    </xf>
    <xf numFmtId="0" fontId="6" fillId="2" borderId="0" xfId="11" applyFont="1" applyFill="1" applyBorder="1" applyAlignment="1" applyProtection="1">
      <alignment horizontal="center"/>
    </xf>
    <xf numFmtId="169" fontId="3" fillId="2" borderId="0" xfId="0" applyNumberFormat="1" applyFont="1" applyFill="1" applyAlignment="1"/>
    <xf numFmtId="0" fontId="3" fillId="4" borderId="11" xfId="11" applyFont="1" applyFill="1" applyBorder="1" applyAlignment="1" applyProtection="1">
      <alignment horizontal="center" vertical="center"/>
    </xf>
    <xf numFmtId="0" fontId="3" fillId="4" borderId="13" xfId="11" applyFont="1" applyFill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/>
    </xf>
    <xf numFmtId="0" fontId="3" fillId="4" borderId="6" xfId="11" applyFont="1" applyFill="1" applyBorder="1" applyAlignment="1" applyProtection="1">
      <alignment horizontal="center" vertical="center"/>
    </xf>
    <xf numFmtId="0" fontId="10" fillId="2" borderId="0" xfId="10" applyFont="1" applyFill="1" applyAlignment="1" applyProtection="1">
      <alignment horizontal="left" wrapText="1"/>
    </xf>
    <xf numFmtId="0" fontId="3" fillId="4" borderId="3" xfId="11" applyFont="1" applyFill="1" applyBorder="1" applyAlignment="1" applyProtection="1">
      <alignment horizontal="center" vertical="center"/>
    </xf>
    <xf numFmtId="0" fontId="3" fillId="4" borderId="8" xfId="11" applyFont="1" applyFill="1" applyBorder="1" applyAlignment="1" applyProtection="1">
      <alignment horizontal="center" vertical="center"/>
    </xf>
    <xf numFmtId="0" fontId="3" fillId="4" borderId="23" xfId="11" applyFont="1" applyFill="1" applyBorder="1" applyAlignment="1" applyProtection="1">
      <alignment horizontal="center" vertical="center"/>
    </xf>
    <xf numFmtId="0" fontId="3" fillId="4" borderId="17" xfId="11" applyFont="1" applyFill="1" applyBorder="1" applyAlignment="1" applyProtection="1">
      <alignment horizontal="center" vertical="center"/>
    </xf>
    <xf numFmtId="0" fontId="3" fillId="4" borderId="32" xfId="11" applyFont="1" applyFill="1" applyBorder="1" applyAlignment="1" applyProtection="1">
      <alignment horizontal="center" vertical="center"/>
    </xf>
    <xf numFmtId="0" fontId="3" fillId="4" borderId="12" xfId="11" applyFont="1" applyFill="1" applyBorder="1" applyAlignment="1" applyProtection="1">
      <alignment horizontal="center" vertical="center"/>
    </xf>
    <xf numFmtId="0" fontId="3" fillId="4" borderId="4" xfId="11" applyFont="1" applyFill="1" applyBorder="1" applyAlignment="1" applyProtection="1">
      <alignment horizontal="center" vertical="center"/>
    </xf>
    <xf numFmtId="0" fontId="3" fillId="4" borderId="2" xfId="11" applyFont="1" applyFill="1" applyBorder="1" applyAlignment="1" applyProtection="1">
      <alignment horizontal="center" vertical="center" wrapText="1"/>
    </xf>
    <xf numFmtId="0" fontId="3" fillId="4" borderId="4" xfId="11" applyFont="1" applyFill="1" applyBorder="1" applyAlignment="1" applyProtection="1">
      <alignment horizontal="center" vertical="center" wrapText="1"/>
    </xf>
    <xf numFmtId="0" fontId="3" fillId="4" borderId="6" xfId="11" applyFont="1" applyFill="1" applyBorder="1" applyAlignment="1" applyProtection="1">
      <alignment horizontal="center" vertical="center" wrapText="1"/>
    </xf>
    <xf numFmtId="0" fontId="3" fillId="4" borderId="15" xfId="11" applyFont="1" applyFill="1" applyBorder="1" applyAlignment="1" applyProtection="1">
      <alignment horizontal="center" vertical="center"/>
    </xf>
    <xf numFmtId="0" fontId="3" fillId="4" borderId="3" xfId="1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12" applyFont="1" applyFill="1" applyBorder="1" applyAlignment="1">
      <alignment horizontal="center"/>
    </xf>
    <xf numFmtId="0" fontId="3" fillId="4" borderId="33" xfId="12" applyFont="1" applyFill="1" applyBorder="1" applyAlignment="1">
      <alignment horizontal="center" vertical="center"/>
    </xf>
    <xf numFmtId="0" fontId="3" fillId="4" borderId="34" xfId="12" applyFont="1" applyFill="1" applyBorder="1" applyAlignment="1">
      <alignment horizontal="center" vertical="center"/>
    </xf>
    <xf numFmtId="0" fontId="3" fillId="4" borderId="35" xfId="12" applyFont="1" applyFill="1" applyBorder="1" applyAlignment="1">
      <alignment horizontal="center" vertical="center"/>
    </xf>
    <xf numFmtId="0" fontId="3" fillId="4" borderId="11" xfId="12" applyFont="1" applyFill="1" applyBorder="1" applyAlignment="1">
      <alignment horizontal="center" vertical="center"/>
    </xf>
    <xf numFmtId="0" fontId="3" fillId="4" borderId="13" xfId="1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12" applyFont="1" applyAlignment="1">
      <alignment horizontal="center"/>
    </xf>
    <xf numFmtId="0" fontId="1" fillId="4" borderId="33" xfId="12" applyFont="1" applyFill="1" applyBorder="1" applyAlignment="1">
      <alignment horizontal="center" vertical="center"/>
    </xf>
    <xf numFmtId="0" fontId="1" fillId="4" borderId="36" xfId="12" applyFont="1" applyFill="1" applyBorder="1" applyAlignment="1">
      <alignment horizontal="center" vertical="center"/>
    </xf>
    <xf numFmtId="0" fontId="1" fillId="4" borderId="35" xfId="12" applyFont="1" applyFill="1" applyBorder="1" applyAlignment="1">
      <alignment horizontal="center" vertical="center"/>
    </xf>
    <xf numFmtId="0" fontId="1" fillId="4" borderId="11" xfId="12" applyFont="1" applyFill="1" applyBorder="1" applyAlignment="1">
      <alignment horizontal="center" vertical="center"/>
    </xf>
    <xf numFmtId="0" fontId="1" fillId="4" borderId="12" xfId="12" applyFont="1" applyFill="1" applyBorder="1" applyAlignment="1">
      <alignment horizontal="center" vertical="center"/>
    </xf>
    <xf numFmtId="0" fontId="1" fillId="4" borderId="13" xfId="12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7" xfId="12" applyFont="1" applyFill="1" applyBorder="1" applyAlignment="1">
      <alignment horizontal="center" vertical="center"/>
    </xf>
    <xf numFmtId="0" fontId="1" fillId="4" borderId="38" xfId="12" applyFont="1" applyFill="1" applyBorder="1" applyAlignment="1">
      <alignment horizontal="center" vertical="center"/>
    </xf>
    <xf numFmtId="9" fontId="1" fillId="4" borderId="15" xfId="12" applyNumberFormat="1" applyFont="1" applyFill="1" applyBorder="1" applyAlignment="1">
      <alignment horizontal="center" vertical="center"/>
    </xf>
    <xf numFmtId="9" fontId="1" fillId="4" borderId="6" xfId="12" applyNumberFormat="1" applyFont="1" applyFill="1" applyBorder="1" applyAlignment="1">
      <alignment horizontal="center" vertical="center"/>
    </xf>
    <xf numFmtId="0" fontId="1" fillId="4" borderId="6" xfId="12" applyFont="1" applyFill="1" applyBorder="1" applyAlignment="1">
      <alignment horizontal="center" vertical="center"/>
    </xf>
    <xf numFmtId="0" fontId="1" fillId="4" borderId="2" xfId="12" applyFont="1" applyFill="1" applyBorder="1" applyAlignment="1">
      <alignment horizontal="center" vertical="center" wrapText="1"/>
    </xf>
    <xf numFmtId="0" fontId="1" fillId="4" borderId="3" xfId="12" applyFont="1" applyFill="1" applyBorder="1" applyAlignment="1">
      <alignment horizontal="center" vertical="center"/>
    </xf>
    <xf numFmtId="0" fontId="1" fillId="4" borderId="8" xfId="12" applyFont="1" applyFill="1" applyBorder="1" applyAlignment="1">
      <alignment horizontal="center" vertical="center"/>
    </xf>
    <xf numFmtId="0" fontId="1" fillId="4" borderId="23" xfId="12" applyFont="1" applyFill="1" applyBorder="1" applyAlignment="1">
      <alignment horizontal="center" vertical="center"/>
    </xf>
    <xf numFmtId="0" fontId="1" fillId="4" borderId="17" xfId="12" applyFont="1" applyFill="1" applyBorder="1" applyAlignment="1">
      <alignment horizontal="center" vertical="center"/>
    </xf>
    <xf numFmtId="0" fontId="6" fillId="0" borderId="0" xfId="13" applyFont="1" applyFill="1" applyAlignment="1">
      <alignment horizontal="center"/>
    </xf>
    <xf numFmtId="0" fontId="6" fillId="0" borderId="0" xfId="13" applyFont="1" applyAlignment="1">
      <alignment horizontal="center"/>
    </xf>
    <xf numFmtId="0" fontId="3" fillId="4" borderId="15" xfId="14" applyFont="1" applyFill="1" applyBorder="1" applyAlignment="1">
      <alignment horizontal="center" vertical="center" wrapText="1"/>
    </xf>
    <xf numFmtId="0" fontId="3" fillId="4" borderId="4" xfId="14" applyFont="1" applyFill="1" applyBorder="1" applyAlignment="1">
      <alignment horizontal="center" vertical="center" wrapText="1"/>
    </xf>
    <xf numFmtId="0" fontId="3" fillId="4" borderId="6" xfId="14" applyFont="1" applyFill="1" applyBorder="1" applyAlignment="1">
      <alignment horizontal="center" vertical="center" wrapText="1"/>
    </xf>
    <xf numFmtId="0" fontId="3" fillId="4" borderId="20" xfId="14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14" applyFont="1" applyBorder="1" applyAlignment="1">
      <alignment horizontal="center"/>
    </xf>
    <xf numFmtId="0" fontId="6" fillId="0" borderId="0" xfId="14" applyFont="1" applyAlignment="1">
      <alignment horizontal="center"/>
    </xf>
    <xf numFmtId="0" fontId="3" fillId="4" borderId="3" xfId="14" applyFont="1" applyFill="1" applyBorder="1" applyAlignment="1">
      <alignment horizontal="center" vertical="center" wrapText="1"/>
    </xf>
    <xf numFmtId="0" fontId="3" fillId="4" borderId="11" xfId="14" applyFont="1" applyFill="1" applyBorder="1" applyAlignment="1">
      <alignment horizontal="center" vertical="center" wrapText="1"/>
    </xf>
    <xf numFmtId="0" fontId="3" fillId="4" borderId="5" xfId="14" applyFont="1" applyFill="1" applyBorder="1" applyAlignment="1">
      <alignment horizontal="center" vertical="center" wrapText="1"/>
    </xf>
    <xf numFmtId="0" fontId="3" fillId="4" borderId="12" xfId="14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3" fillId="4" borderId="14" xfId="14" applyFont="1" applyFill="1" applyBorder="1" applyAlignment="1">
      <alignment horizontal="center" vertical="center"/>
    </xf>
    <xf numFmtId="0" fontId="3" fillId="4" borderId="18" xfId="14" applyFont="1" applyFill="1" applyBorder="1" applyAlignment="1">
      <alignment horizontal="center" vertical="center"/>
    </xf>
    <xf numFmtId="0" fontId="3" fillId="4" borderId="23" xfId="14" applyFont="1" applyFill="1" applyBorder="1" applyAlignment="1">
      <alignment horizontal="center" vertical="center"/>
    </xf>
    <xf numFmtId="0" fontId="3" fillId="4" borderId="32" xfId="14" applyFont="1" applyFill="1" applyBorder="1" applyAlignment="1">
      <alignment horizontal="center" vertical="center"/>
    </xf>
    <xf numFmtId="0" fontId="3" fillId="4" borderId="14" xfId="14" applyFont="1" applyFill="1" applyBorder="1" applyAlignment="1">
      <alignment horizontal="center" vertical="center" wrapText="1"/>
    </xf>
    <xf numFmtId="0" fontId="3" fillId="4" borderId="18" xfId="14" applyFont="1" applyFill="1" applyBorder="1" applyAlignment="1">
      <alignment horizontal="center" vertical="center" wrapText="1"/>
    </xf>
    <xf numFmtId="0" fontId="3" fillId="4" borderId="23" xfId="14" applyFont="1" applyFill="1" applyBorder="1" applyAlignment="1">
      <alignment horizontal="center" vertical="center" wrapText="1"/>
    </xf>
    <xf numFmtId="0" fontId="3" fillId="4" borderId="32" xfId="14" applyFont="1" applyFill="1" applyBorder="1" applyAlignment="1">
      <alignment horizontal="center" vertical="center" wrapText="1"/>
    </xf>
    <xf numFmtId="0" fontId="3" fillId="4" borderId="8" xfId="14" applyFont="1" applyFill="1" applyBorder="1" applyAlignment="1">
      <alignment horizontal="center" vertical="center" wrapText="1"/>
    </xf>
    <xf numFmtId="0" fontId="3" fillId="4" borderId="0" xfId="14" applyFont="1" applyFill="1" applyBorder="1" applyAlignment="1">
      <alignment horizontal="center" vertical="center" wrapText="1"/>
    </xf>
    <xf numFmtId="0" fontId="3" fillId="4" borderId="17" xfId="14" applyFont="1" applyFill="1" applyBorder="1" applyAlignment="1">
      <alignment horizontal="center" vertical="center" wrapText="1"/>
    </xf>
    <xf numFmtId="0" fontId="3" fillId="0" borderId="0" xfId="14" applyFont="1" applyAlignment="1">
      <alignment horizontal="left"/>
    </xf>
    <xf numFmtId="0" fontId="1" fillId="0" borderId="0" xfId="5" applyFont="1" applyBorder="1" applyAlignment="1">
      <alignment horizontal="left" vertical="center" wrapText="1"/>
    </xf>
    <xf numFmtId="0" fontId="10" fillId="0" borderId="0" xfId="5" applyFont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/>
    </xf>
    <xf numFmtId="0" fontId="3" fillId="0" borderId="8" xfId="5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4" borderId="3" xfId="14" applyFont="1" applyFill="1" applyBorder="1" applyAlignment="1">
      <alignment horizontal="center" vertical="center"/>
    </xf>
    <xf numFmtId="0" fontId="3" fillId="4" borderId="11" xfId="14" applyFont="1" applyFill="1" applyBorder="1" applyAlignment="1">
      <alignment horizontal="center" vertical="center"/>
    </xf>
    <xf numFmtId="0" fontId="3" fillId="4" borderId="5" xfId="14" applyFont="1" applyFill="1" applyBorder="1" applyAlignment="1">
      <alignment horizontal="center" vertical="center"/>
    </xf>
    <xf numFmtId="0" fontId="3" fillId="4" borderId="12" xfId="14" applyFont="1" applyFill="1" applyBorder="1" applyAlignment="1">
      <alignment horizontal="center" vertical="center"/>
    </xf>
    <xf numFmtId="0" fontId="3" fillId="4" borderId="13" xfId="14" applyFont="1" applyFill="1" applyBorder="1" applyAlignment="1">
      <alignment horizontal="center" vertical="center"/>
    </xf>
    <xf numFmtId="0" fontId="3" fillId="4" borderId="7" xfId="14" applyFont="1" applyFill="1" applyBorder="1" applyAlignment="1">
      <alignment horizontal="center" vertical="center" wrapText="1"/>
    </xf>
    <xf numFmtId="0" fontId="3" fillId="4" borderId="8" xfId="14" applyFont="1" applyFill="1" applyBorder="1" applyAlignment="1">
      <alignment horizontal="center" vertical="center"/>
    </xf>
    <xf numFmtId="0" fontId="3" fillId="4" borderId="25" xfId="14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3" fillId="0" borderId="0" xfId="5" applyFont="1" applyAlignment="1">
      <alignment horizontal="left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0" borderId="0" xfId="5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 wrapText="1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3" fillId="4" borderId="25" xfId="8" applyFont="1" applyFill="1" applyBorder="1" applyAlignment="1">
      <alignment horizontal="center" vertical="center"/>
    </xf>
    <xf numFmtId="0" fontId="3" fillId="4" borderId="4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center" vertical="center"/>
    </xf>
    <xf numFmtId="0" fontId="3" fillId="4" borderId="6" xfId="8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 wrapText="1"/>
    </xf>
    <xf numFmtId="0" fontId="3" fillId="0" borderId="0" xfId="15" applyFont="1" applyAlignment="1">
      <alignment horizontal="left"/>
    </xf>
    <xf numFmtId="0" fontId="3" fillId="4" borderId="3" xfId="15" applyFont="1" applyFill="1" applyBorder="1" applyAlignment="1">
      <alignment horizontal="center" vertical="center" wrapText="1"/>
    </xf>
    <xf numFmtId="0" fontId="3" fillId="4" borderId="8" xfId="15" applyFont="1" applyFill="1" applyBorder="1" applyAlignment="1">
      <alignment horizontal="center" vertical="center" wrapText="1"/>
    </xf>
    <xf numFmtId="0" fontId="3" fillId="4" borderId="23" xfId="15" applyFont="1" applyFill="1" applyBorder="1" applyAlignment="1">
      <alignment horizontal="center" vertical="center" wrapText="1"/>
    </xf>
    <xf numFmtId="0" fontId="3" fillId="4" borderId="17" xfId="15" applyFont="1" applyFill="1" applyBorder="1" applyAlignment="1">
      <alignment horizontal="center" vertical="center" wrapText="1"/>
    </xf>
    <xf numFmtId="0" fontId="3" fillId="4" borderId="14" xfId="15" applyFont="1" applyFill="1" applyBorder="1" applyAlignment="1">
      <alignment horizontal="center" vertical="center"/>
    </xf>
    <xf numFmtId="0" fontId="3" fillId="4" borderId="18" xfId="15" applyFont="1" applyFill="1" applyBorder="1" applyAlignment="1">
      <alignment horizontal="center" vertical="center"/>
    </xf>
    <xf numFmtId="0" fontId="3" fillId="4" borderId="39" xfId="15" applyFont="1" applyFill="1" applyBorder="1" applyAlignment="1">
      <alignment horizontal="center" vertical="center"/>
    </xf>
    <xf numFmtId="0" fontId="3" fillId="4" borderId="11" xfId="15" applyFont="1" applyFill="1" applyBorder="1" applyAlignment="1">
      <alignment horizontal="center" vertical="center"/>
    </xf>
    <xf numFmtId="0" fontId="3" fillId="4" borderId="12" xfId="15" applyFont="1" applyFill="1" applyBorder="1" applyAlignment="1">
      <alignment horizontal="center" vertical="center"/>
    </xf>
    <xf numFmtId="0" fontId="3" fillId="4" borderId="13" xfId="15" applyFont="1" applyFill="1" applyBorder="1" applyAlignment="1">
      <alignment horizontal="center" vertical="center"/>
    </xf>
    <xf numFmtId="0" fontId="3" fillId="4" borderId="11" xfId="15" applyFont="1" applyFill="1" applyBorder="1" applyAlignment="1">
      <alignment horizontal="center" vertical="center" wrapText="1"/>
    </xf>
    <xf numFmtId="0" fontId="3" fillId="4" borderId="32" xfId="15" applyFont="1" applyFill="1" applyBorder="1" applyAlignment="1">
      <alignment horizontal="center" vertical="center" wrapText="1"/>
    </xf>
    <xf numFmtId="0" fontId="3" fillId="0" borderId="0" xfId="7" applyFont="1" applyAlignment="1">
      <alignment horizontal="left"/>
    </xf>
    <xf numFmtId="0" fontId="1" fillId="0" borderId="8" xfId="14" applyFont="1" applyBorder="1" applyAlignment="1">
      <alignment horizontal="left"/>
    </xf>
    <xf numFmtId="0" fontId="3" fillId="0" borderId="8" xfId="14" applyFont="1" applyBorder="1" applyAlignment="1">
      <alignment horizontal="left"/>
    </xf>
    <xf numFmtId="0" fontId="6" fillId="0" borderId="0" xfId="15" applyFont="1" applyFill="1" applyAlignment="1">
      <alignment horizontal="center"/>
    </xf>
    <xf numFmtId="0" fontId="6" fillId="0" borderId="0" xfId="15" applyFont="1" applyAlignment="1">
      <alignment horizontal="center"/>
    </xf>
    <xf numFmtId="0" fontId="1" fillId="0" borderId="0" xfId="15" applyFont="1" applyAlignment="1">
      <alignment horizontal="left"/>
    </xf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3" fillId="4" borderId="20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/>
    </xf>
    <xf numFmtId="0" fontId="3" fillId="4" borderId="15" xfId="8" applyFont="1" applyFill="1" applyBorder="1" applyAlignment="1">
      <alignment horizontal="center" vertical="center" wrapText="1"/>
    </xf>
    <xf numFmtId="0" fontId="3" fillId="4" borderId="1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7" xfId="4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39" xfId="0" applyBorder="1"/>
    <xf numFmtId="0" fontId="0" fillId="0" borderId="18" xfId="0" applyBorder="1"/>
    <xf numFmtId="0" fontId="3" fillId="4" borderId="14" xfId="15" applyFont="1" applyFill="1" applyBorder="1" applyAlignment="1">
      <alignment horizontal="center"/>
    </xf>
    <xf numFmtId="0" fontId="3" fillId="4" borderId="18" xfId="15" applyFont="1" applyFill="1" applyBorder="1" applyAlignment="1">
      <alignment horizontal="center"/>
    </xf>
    <xf numFmtId="0" fontId="3" fillId="4" borderId="39" xfId="15" applyFont="1" applyFill="1" applyBorder="1" applyAlignment="1">
      <alignment horizontal="center"/>
    </xf>
    <xf numFmtId="0" fontId="3" fillId="0" borderId="0" xfId="14" applyFont="1" applyBorder="1" applyAlignment="1">
      <alignment horizontal="left"/>
    </xf>
    <xf numFmtId="0" fontId="6" fillId="0" borderId="0" xfId="16" applyFont="1" applyAlignment="1">
      <alignment horizontal="center"/>
    </xf>
    <xf numFmtId="0" fontId="1" fillId="4" borderId="15" xfId="16" applyFont="1" applyFill="1" applyBorder="1" applyAlignment="1">
      <alignment horizontal="center" vertical="center"/>
    </xf>
    <xf numFmtId="0" fontId="1" fillId="4" borderId="6" xfId="16" applyFont="1" applyFill="1" applyBorder="1" applyAlignment="1">
      <alignment horizontal="center" vertical="center"/>
    </xf>
    <xf numFmtId="0" fontId="1" fillId="4" borderId="14" xfId="16" applyFont="1" applyFill="1" applyBorder="1" applyAlignment="1">
      <alignment horizontal="center" vertical="center"/>
    </xf>
    <xf numFmtId="0" fontId="1" fillId="4" borderId="7" xfId="16" applyFont="1" applyFill="1" applyBorder="1" applyAlignment="1">
      <alignment horizontal="center" vertical="center"/>
    </xf>
    <xf numFmtId="0" fontId="1" fillId="4" borderId="4" xfId="16" applyFont="1" applyFill="1" applyBorder="1" applyAlignment="1">
      <alignment horizontal="center" vertical="center"/>
    </xf>
    <xf numFmtId="0" fontId="1" fillId="4" borderId="11" xfId="16" applyFont="1" applyFill="1" applyBorder="1" applyAlignment="1">
      <alignment horizontal="center" vertical="center"/>
    </xf>
    <xf numFmtId="0" fontId="1" fillId="4" borderId="12" xfId="16" applyFont="1" applyFill="1" applyBorder="1" applyAlignment="1">
      <alignment horizontal="center" vertical="center"/>
    </xf>
    <xf numFmtId="0" fontId="1" fillId="4" borderId="13" xfId="16" applyFont="1" applyFill="1" applyBorder="1" applyAlignment="1">
      <alignment horizontal="center" vertical="center"/>
    </xf>
    <xf numFmtId="0" fontId="1" fillId="4" borderId="33" xfId="16" applyFont="1" applyFill="1" applyBorder="1" applyAlignment="1">
      <alignment horizontal="center" vertical="center"/>
    </xf>
    <xf numFmtId="0" fontId="1" fillId="4" borderId="36" xfId="16" applyFont="1" applyFill="1" applyBorder="1" applyAlignment="1">
      <alignment horizontal="center" vertical="center"/>
    </xf>
    <xf numFmtId="0" fontId="1" fillId="4" borderId="34" xfId="16" applyFont="1" applyFill="1" applyBorder="1" applyAlignment="1">
      <alignment horizontal="center" vertical="center"/>
    </xf>
    <xf numFmtId="0" fontId="1" fillId="4" borderId="39" xfId="16" applyFont="1" applyFill="1" applyBorder="1" applyAlignment="1">
      <alignment horizontal="center" vertical="center"/>
    </xf>
    <xf numFmtId="0" fontId="1" fillId="4" borderId="18" xfId="16" applyFont="1" applyFill="1" applyBorder="1" applyAlignment="1">
      <alignment horizontal="center" vertical="center"/>
    </xf>
    <xf numFmtId="0" fontId="1" fillId="4" borderId="35" xfId="16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wrapText="1"/>
    </xf>
    <xf numFmtId="0" fontId="10" fillId="0" borderId="0" xfId="5" applyFont="1" applyBorder="1" applyAlignment="1">
      <alignment horizontal="left" wrapText="1"/>
    </xf>
    <xf numFmtId="0" fontId="1" fillId="0" borderId="0" xfId="14" applyFont="1" applyAlignment="1">
      <alignment horizontal="left"/>
    </xf>
    <xf numFmtId="0" fontId="6" fillId="2" borderId="0" xfId="3" applyFont="1" applyFill="1" applyAlignment="1">
      <alignment horizontal="center"/>
    </xf>
    <xf numFmtId="0" fontId="10" fillId="0" borderId="8" xfId="3" quotePrefix="1" applyFont="1" applyBorder="1" applyAlignment="1">
      <alignment horizontal="left" wrapText="1"/>
    </xf>
    <xf numFmtId="0" fontId="3" fillId="0" borderId="8" xfId="3" applyFont="1" applyBorder="1" applyAlignment="1">
      <alignment horizontal="left" wrapText="1"/>
    </xf>
    <xf numFmtId="0" fontId="3" fillId="4" borderId="2" xfId="14" applyFont="1" applyFill="1" applyBorder="1" applyAlignment="1">
      <alignment horizontal="center" vertical="center" wrapText="1"/>
    </xf>
    <xf numFmtId="0" fontId="3" fillId="4" borderId="1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3" xfId="3" applyFont="1" applyFill="1" applyBorder="1" applyAlignment="1">
      <alignment horizontal="center" vertical="center" wrapText="1"/>
    </xf>
    <xf numFmtId="0" fontId="3" fillId="2" borderId="0" xfId="10" applyFont="1" applyFill="1" applyBorder="1" applyAlignment="1" applyProtection="1">
      <alignment horizontal="left"/>
    </xf>
    <xf numFmtId="0" fontId="6" fillId="2" borderId="0" xfId="4" applyFont="1" applyFill="1" applyAlignment="1">
      <alignment horizontal="center"/>
    </xf>
    <xf numFmtId="0" fontId="3" fillId="4" borderId="11" xfId="4" applyFont="1" applyFill="1" applyBorder="1" applyAlignment="1">
      <alignment horizontal="center" vertical="center"/>
    </xf>
    <xf numFmtId="0" fontId="3" fillId="4" borderId="12" xfId="4" applyFont="1" applyFill="1" applyBorder="1" applyAlignment="1">
      <alignment horizontal="center" vertical="center"/>
    </xf>
    <xf numFmtId="0" fontId="3" fillId="4" borderId="13" xfId="4" applyFont="1" applyFill="1" applyBorder="1" applyAlignment="1">
      <alignment horizontal="center" vertical="center"/>
    </xf>
    <xf numFmtId="0" fontId="3" fillId="4" borderId="18" xfId="4" applyFont="1" applyFill="1" applyBorder="1" applyAlignment="1">
      <alignment horizontal="center" vertical="center" wrapText="1"/>
    </xf>
    <xf numFmtId="0" fontId="3" fillId="4" borderId="12" xfId="4" applyFont="1" applyFill="1" applyBorder="1" applyAlignment="1">
      <alignment horizontal="center" vertical="center" wrapText="1"/>
    </xf>
    <xf numFmtId="0" fontId="3" fillId="4" borderId="20" xfId="4" applyFont="1" applyFill="1" applyBorder="1" applyAlignment="1">
      <alignment horizontal="center" vertical="center"/>
    </xf>
    <xf numFmtId="0" fontId="3" fillId="4" borderId="25" xfId="4" applyFont="1" applyFill="1" applyBorder="1" applyAlignment="1">
      <alignment horizontal="center" vertical="center"/>
    </xf>
    <xf numFmtId="0" fontId="3" fillId="4" borderId="26" xfId="4" applyFont="1" applyFill="1" applyBorder="1" applyAlignment="1">
      <alignment horizontal="center" vertical="center"/>
    </xf>
    <xf numFmtId="0" fontId="3" fillId="4" borderId="3" xfId="4" applyFont="1" applyFill="1" applyBorder="1" applyAlignment="1">
      <alignment horizontal="center" vertical="center"/>
    </xf>
    <xf numFmtId="0" fontId="3" fillId="4" borderId="5" xfId="4" applyFont="1" applyFill="1" applyBorder="1" applyAlignment="1">
      <alignment horizontal="center" vertical="center"/>
    </xf>
    <xf numFmtId="0" fontId="3" fillId="0" borderId="8" xfId="5" applyNumberFormat="1" applyFont="1" applyBorder="1" applyAlignment="1">
      <alignment horizontal="left"/>
    </xf>
    <xf numFmtId="0" fontId="1" fillId="0" borderId="0" xfId="5" applyFont="1" applyBorder="1" applyAlignment="1">
      <alignment horizontal="left"/>
    </xf>
    <xf numFmtId="0" fontId="3" fillId="4" borderId="23" xfId="3" applyFont="1" applyFill="1" applyBorder="1" applyAlignment="1">
      <alignment horizontal="center" vertical="center" wrapText="1"/>
    </xf>
    <xf numFmtId="0" fontId="3" fillId="4" borderId="32" xfId="3" applyFont="1" applyFill="1" applyBorder="1" applyAlignment="1">
      <alignment horizontal="center" vertical="center" wrapText="1"/>
    </xf>
    <xf numFmtId="0" fontId="3" fillId="4" borderId="10" xfId="3" applyFont="1" applyFill="1" applyBorder="1" applyAlignment="1">
      <alignment horizontal="center" vertical="center" wrapText="1"/>
    </xf>
    <xf numFmtId="0" fontId="3" fillId="4" borderId="40" xfId="3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8" xfId="4" applyFont="1" applyFill="1" applyBorder="1" applyAlignment="1">
      <alignment horizontal="center" vertical="center" wrapText="1"/>
    </xf>
    <xf numFmtId="0" fontId="3" fillId="4" borderId="0" xfId="4" applyFont="1" applyFill="1" applyBorder="1" applyAlignment="1">
      <alignment horizontal="center" vertical="center" wrapText="1"/>
    </xf>
    <xf numFmtId="0" fontId="3" fillId="4" borderId="23" xfId="4" applyFont="1" applyFill="1" applyBorder="1" applyAlignment="1">
      <alignment horizontal="center" vertical="center" wrapText="1"/>
    </xf>
    <xf numFmtId="0" fontId="3" fillId="4" borderId="17" xfId="4" applyFont="1" applyFill="1" applyBorder="1" applyAlignment="1">
      <alignment horizontal="center" vertical="center" wrapText="1"/>
    </xf>
    <xf numFmtId="166" fontId="3" fillId="4" borderId="14" xfId="5" applyNumberFormat="1" applyFont="1" applyFill="1" applyBorder="1" applyAlignment="1" applyProtection="1">
      <alignment horizontal="center" vertical="center"/>
    </xf>
    <xf numFmtId="166" fontId="3" fillId="4" borderId="18" xfId="5" applyNumberFormat="1" applyFont="1" applyFill="1" applyBorder="1" applyAlignment="1" applyProtection="1">
      <alignment horizontal="center" vertical="center"/>
    </xf>
    <xf numFmtId="166" fontId="3" fillId="4" borderId="5" xfId="5" applyNumberFormat="1" applyFont="1" applyFill="1" applyBorder="1" applyAlignment="1" applyProtection="1">
      <alignment horizontal="center" vertical="center"/>
    </xf>
    <xf numFmtId="166" fontId="3" fillId="4" borderId="12" xfId="5" applyNumberFormat="1" applyFont="1" applyFill="1" applyBorder="1" applyAlignment="1" applyProtection="1">
      <alignment horizontal="center" vertical="center"/>
    </xf>
    <xf numFmtId="0" fontId="6" fillId="0" borderId="0" xfId="5" applyNumberFormat="1" applyFont="1" applyBorder="1" applyAlignment="1">
      <alignment horizontal="center"/>
    </xf>
    <xf numFmtId="166" fontId="3" fillId="4" borderId="23" xfId="5" applyNumberFormat="1" applyFont="1" applyFill="1" applyBorder="1" applyAlignment="1" applyProtection="1">
      <alignment horizontal="center" vertical="center"/>
    </xf>
    <xf numFmtId="166" fontId="3" fillId="4" borderId="32" xfId="5" applyNumberFormat="1" applyFont="1" applyFill="1" applyBorder="1" applyAlignment="1" applyProtection="1">
      <alignment horizontal="center" vertical="center"/>
    </xf>
    <xf numFmtId="169" fontId="0" fillId="0" borderId="23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6" fontId="3" fillId="4" borderId="3" xfId="5" applyNumberFormat="1" applyFont="1" applyFill="1" applyBorder="1" applyAlignment="1" applyProtection="1">
      <alignment horizontal="center" vertical="center" wrapText="1"/>
    </xf>
    <xf numFmtId="166" fontId="3" fillId="4" borderId="8" xfId="5" applyNumberFormat="1" applyFont="1" applyFill="1" applyBorder="1" applyAlignment="1" applyProtection="1">
      <alignment horizontal="center" vertical="center" wrapText="1"/>
    </xf>
    <xf numFmtId="166" fontId="3" fillId="4" borderId="11" xfId="5" applyNumberFormat="1" applyFont="1" applyFill="1" applyBorder="1" applyAlignment="1" applyProtection="1">
      <alignment horizontal="center" vertical="center" wrapText="1"/>
    </xf>
    <xf numFmtId="166" fontId="3" fillId="4" borderId="23" xfId="5" applyNumberFormat="1" applyFont="1" applyFill="1" applyBorder="1" applyAlignment="1" applyProtection="1">
      <alignment horizontal="center" vertical="center" wrapText="1"/>
    </xf>
    <xf numFmtId="166" fontId="3" fillId="4" borderId="17" xfId="5" applyNumberFormat="1" applyFont="1" applyFill="1" applyBorder="1" applyAlignment="1" applyProtection="1">
      <alignment horizontal="center" vertical="center" wrapText="1"/>
    </xf>
    <xf numFmtId="166" fontId="3" fillId="4" borderId="32" xfId="5" applyNumberFormat="1" applyFont="1" applyFill="1" applyBorder="1" applyAlignment="1" applyProtection="1">
      <alignment horizontal="center" vertical="center" wrapText="1"/>
    </xf>
    <xf numFmtId="166" fontId="3" fillId="4" borderId="20" xfId="5" applyNumberFormat="1" applyFont="1" applyFill="1" applyBorder="1" applyAlignment="1" applyProtection="1">
      <alignment horizontal="center" vertical="center" wrapText="1"/>
    </xf>
    <xf numFmtId="166" fontId="3" fillId="4" borderId="25" xfId="5" applyNumberFormat="1" applyFont="1" applyFill="1" applyBorder="1" applyAlignment="1" applyProtection="1">
      <alignment horizontal="center" vertical="center" wrapText="1"/>
    </xf>
    <xf numFmtId="166" fontId="3" fillId="4" borderId="37" xfId="5" applyNumberFormat="1" applyFont="1" applyFill="1" applyBorder="1" applyAlignment="1" applyProtection="1">
      <alignment horizontal="center" vertical="center"/>
    </xf>
    <xf numFmtId="166" fontId="3" fillId="4" borderId="41" xfId="5" applyNumberFormat="1" applyFont="1" applyFill="1" applyBorder="1" applyAlignment="1" applyProtection="1">
      <alignment horizontal="center" vertical="center"/>
    </xf>
    <xf numFmtId="166" fontId="3" fillId="4" borderId="38" xfId="5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>
      <alignment horizontal="center"/>
    </xf>
    <xf numFmtId="166" fontId="3" fillId="4" borderId="39" xfId="5" applyNumberFormat="1" applyFont="1" applyFill="1" applyBorder="1" applyAlignment="1" applyProtection="1">
      <alignment horizontal="center" vertical="center"/>
    </xf>
    <xf numFmtId="166" fontId="3" fillId="4" borderId="17" xfId="5" applyNumberFormat="1" applyFont="1" applyFill="1" applyBorder="1" applyAlignment="1" applyProtection="1">
      <alignment horizontal="center" vertical="center"/>
    </xf>
    <xf numFmtId="166" fontId="3" fillId="4" borderId="0" xfId="5" applyNumberFormat="1" applyFont="1" applyFill="1" applyBorder="1" applyAlignment="1" applyProtection="1">
      <alignment horizontal="center" vertical="center"/>
    </xf>
    <xf numFmtId="166" fontId="3" fillId="4" borderId="3" xfId="5" applyNumberFormat="1" applyFont="1" applyFill="1" applyBorder="1" applyAlignment="1" applyProtection="1">
      <alignment horizontal="center" vertical="center"/>
    </xf>
    <xf numFmtId="166" fontId="3" fillId="4" borderId="8" xfId="5" applyNumberFormat="1" applyFont="1" applyFill="1" applyBorder="1" applyAlignment="1" applyProtection="1">
      <alignment horizontal="center" vertical="center"/>
    </xf>
    <xf numFmtId="166" fontId="3" fillId="4" borderId="11" xfId="5" applyNumberFormat="1" applyFont="1" applyFill="1" applyBorder="1" applyAlignment="1" applyProtection="1">
      <alignment horizontal="center" vertical="center"/>
    </xf>
    <xf numFmtId="166" fontId="3" fillId="4" borderId="14" xfId="5" applyNumberFormat="1" applyFont="1" applyFill="1" applyBorder="1" applyAlignment="1" applyProtection="1">
      <alignment horizontal="center" vertical="center" wrapText="1"/>
    </xf>
    <xf numFmtId="166" fontId="3" fillId="4" borderId="18" xfId="5" applyNumberFormat="1" applyFont="1" applyFill="1" applyBorder="1" applyAlignment="1" applyProtection="1">
      <alignment horizontal="center" vertical="center" wrapText="1"/>
    </xf>
    <xf numFmtId="166" fontId="3" fillId="4" borderId="5" xfId="5" applyNumberFormat="1" applyFont="1" applyFill="1" applyBorder="1" applyAlignment="1" applyProtection="1">
      <alignment horizontal="center" vertical="center" wrapText="1"/>
    </xf>
    <xf numFmtId="166" fontId="3" fillId="4" borderId="12" xfId="5" applyNumberFormat="1" applyFont="1" applyFill="1" applyBorder="1" applyAlignment="1" applyProtection="1">
      <alignment horizontal="center" vertical="center" wrapText="1"/>
    </xf>
    <xf numFmtId="0" fontId="3" fillId="0" borderId="1" xfId="5" applyFont="1" applyBorder="1" applyAlignment="1">
      <alignment horizontal="center"/>
    </xf>
    <xf numFmtId="0" fontId="0" fillId="0" borderId="32" xfId="0" applyBorder="1"/>
    <xf numFmtId="49" fontId="3" fillId="0" borderId="8" xfId="0" applyNumberFormat="1" applyFont="1" applyBorder="1" applyAlignment="1">
      <alignment horizontal="left"/>
    </xf>
    <xf numFmtId="0" fontId="3" fillId="0" borderId="0" xfId="6" applyFont="1" applyAlignment="1">
      <alignment horizontal="left"/>
    </xf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3" fillId="4" borderId="11" xfId="6" applyFont="1" applyFill="1" applyBorder="1" applyAlignment="1">
      <alignment horizontal="center" vertical="center"/>
    </xf>
    <xf numFmtId="0" fontId="3" fillId="4" borderId="12" xfId="6" applyFont="1" applyFill="1" applyBorder="1" applyAlignment="1">
      <alignment horizontal="center" vertical="center"/>
    </xf>
    <xf numFmtId="0" fontId="3" fillId="4" borderId="13" xfId="6" applyFont="1" applyFill="1" applyBorder="1" applyAlignment="1">
      <alignment horizontal="center" vertical="center"/>
    </xf>
    <xf numFmtId="0" fontId="3" fillId="4" borderId="20" xfId="6" applyFont="1" applyFill="1" applyBorder="1" applyAlignment="1">
      <alignment horizontal="center" vertical="center"/>
    </xf>
    <xf numFmtId="0" fontId="3" fillId="4" borderId="25" xfId="6" applyFont="1" applyFill="1" applyBorder="1" applyAlignment="1">
      <alignment horizontal="center" vertical="center"/>
    </xf>
    <xf numFmtId="0" fontId="1" fillId="4" borderId="20" xfId="6" applyFont="1" applyFill="1" applyBorder="1" applyAlignment="1">
      <alignment horizontal="center" vertical="center"/>
    </xf>
    <xf numFmtId="0" fontId="3" fillId="4" borderId="14" xfId="6" applyFont="1" applyFill="1" applyBorder="1" applyAlignment="1">
      <alignment horizontal="center" vertical="center"/>
    </xf>
    <xf numFmtId="0" fontId="3" fillId="4" borderId="18" xfId="6" applyFont="1" applyFill="1" applyBorder="1" applyAlignment="1">
      <alignment horizontal="center" vertical="center"/>
    </xf>
    <xf numFmtId="0" fontId="3" fillId="4" borderId="15" xfId="6" applyFont="1" applyFill="1" applyBorder="1" applyAlignment="1">
      <alignment horizontal="center" vertical="center" wrapText="1"/>
    </xf>
    <xf numFmtId="0" fontId="3" fillId="4" borderId="6" xfId="6" applyFont="1" applyFill="1" applyBorder="1" applyAlignment="1">
      <alignment horizontal="center" vertical="center" wrapText="1"/>
    </xf>
    <xf numFmtId="0" fontId="3" fillId="4" borderId="14" xfId="6" applyFont="1" applyFill="1" applyBorder="1" applyAlignment="1">
      <alignment horizontal="center" vertical="center" wrapText="1"/>
    </xf>
    <xf numFmtId="0" fontId="3" fillId="4" borderId="7" xfId="6" applyFont="1" applyFill="1" applyBorder="1" applyAlignment="1">
      <alignment horizontal="center" vertical="center" wrapText="1"/>
    </xf>
    <xf numFmtId="0" fontId="1" fillId="4" borderId="3" xfId="6" applyFont="1" applyFill="1" applyBorder="1" applyAlignment="1">
      <alignment horizontal="center" vertical="center"/>
    </xf>
    <xf numFmtId="0" fontId="3" fillId="4" borderId="5" xfId="6" applyFont="1" applyFill="1" applyBorder="1" applyAlignment="1">
      <alignment horizontal="center" vertical="center"/>
    </xf>
    <xf numFmtId="0" fontId="1" fillId="2" borderId="0" xfId="6" applyFont="1" applyFill="1" applyAlignment="1">
      <alignment wrapText="1"/>
    </xf>
    <xf numFmtId="0" fontId="3" fillId="2" borderId="0" xfId="6" applyFont="1" applyFill="1" applyAlignment="1">
      <alignment wrapText="1"/>
    </xf>
    <xf numFmtId="0" fontId="1" fillId="4" borderId="14" xfId="6" applyFont="1" applyFill="1" applyBorder="1" applyAlignment="1">
      <alignment horizontal="center" vertical="center"/>
    </xf>
    <xf numFmtId="0" fontId="1" fillId="4" borderId="20" xfId="6" applyFont="1" applyFill="1" applyBorder="1" applyAlignment="1">
      <alignment horizontal="center"/>
    </xf>
    <xf numFmtId="0" fontId="3" fillId="4" borderId="25" xfId="6" applyFont="1" applyFill="1" applyBorder="1" applyAlignment="1">
      <alignment horizontal="center"/>
    </xf>
    <xf numFmtId="0" fontId="1" fillId="4" borderId="2" xfId="6" applyFont="1" applyFill="1" applyBorder="1" applyAlignment="1">
      <alignment horizontal="center" vertical="center"/>
    </xf>
    <xf numFmtId="0" fontId="3" fillId="4" borderId="4" xfId="6" applyFont="1" applyFill="1" applyBorder="1" applyAlignment="1">
      <alignment horizontal="center" vertical="center"/>
    </xf>
    <xf numFmtId="0" fontId="3" fillId="4" borderId="6" xfId="6" applyFont="1" applyFill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3" fillId="4" borderId="37" xfId="6" applyFont="1" applyFill="1" applyBorder="1" applyAlignment="1">
      <alignment horizontal="center" vertical="center"/>
    </xf>
    <xf numFmtId="0" fontId="3" fillId="4" borderId="41" xfId="6" applyFont="1" applyFill="1" applyBorder="1" applyAlignment="1">
      <alignment horizontal="center" vertical="center"/>
    </xf>
    <xf numFmtId="0" fontId="3" fillId="4" borderId="38" xfId="6" applyFont="1" applyFill="1" applyBorder="1" applyAlignment="1">
      <alignment horizontal="center" vertical="center"/>
    </xf>
    <xf numFmtId="0" fontId="6" fillId="0" borderId="8" xfId="6" applyFont="1" applyBorder="1" applyAlignment="1">
      <alignment horizontal="center"/>
    </xf>
    <xf numFmtId="0" fontId="3" fillId="4" borderId="33" xfId="6" applyFont="1" applyFill="1" applyBorder="1" applyAlignment="1">
      <alignment horizontal="center" vertical="center"/>
    </xf>
    <xf numFmtId="0" fontId="3" fillId="4" borderId="36" xfId="6" applyFont="1" applyFill="1" applyBorder="1" applyAlignment="1">
      <alignment horizontal="center" vertical="center"/>
    </xf>
    <xf numFmtId="0" fontId="3" fillId="4" borderId="34" xfId="6" applyFont="1" applyFill="1" applyBorder="1" applyAlignment="1">
      <alignment horizontal="center" vertical="center"/>
    </xf>
    <xf numFmtId="0" fontId="3" fillId="4" borderId="35" xfId="6" applyFont="1" applyFill="1" applyBorder="1" applyAlignment="1">
      <alignment horizontal="center" vertical="center"/>
    </xf>
    <xf numFmtId="0" fontId="10" fillId="0" borderId="0" xfId="5" applyFont="1" applyBorder="1" applyAlignment="1">
      <alignment horizontal="left"/>
    </xf>
    <xf numFmtId="0" fontId="3" fillId="4" borderId="11" xfId="7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13" xfId="7" applyFont="1" applyFill="1" applyBorder="1" applyAlignment="1">
      <alignment horizontal="center" vertical="center"/>
    </xf>
    <xf numFmtId="0" fontId="3" fillId="4" borderId="3" xfId="7" applyFont="1" applyFill="1" applyBorder="1" applyAlignment="1">
      <alignment horizontal="center" vertical="center"/>
    </xf>
    <xf numFmtId="0" fontId="3" fillId="4" borderId="5" xfId="7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4" borderId="18" xfId="4" applyFont="1" applyFill="1" applyBorder="1" applyAlignment="1">
      <alignment horizontal="center" vertical="center"/>
    </xf>
    <xf numFmtId="0" fontId="3" fillId="4" borderId="20" xfId="7" applyFont="1" applyFill="1" applyBorder="1" applyAlignment="1">
      <alignment horizontal="center" vertical="center"/>
    </xf>
    <xf numFmtId="0" fontId="3" fillId="4" borderId="25" xfId="7" applyFont="1" applyFill="1" applyBorder="1" applyAlignment="1">
      <alignment horizontal="center" vertical="center"/>
    </xf>
    <xf numFmtId="0" fontId="3" fillId="4" borderId="26" xfId="7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4" borderId="32" xfId="4" applyFont="1" applyFill="1" applyBorder="1" applyAlignment="1">
      <alignment horizontal="center" vertical="center" wrapText="1"/>
    </xf>
    <xf numFmtId="0" fontId="3" fillId="4" borderId="39" xfId="4" applyFont="1" applyFill="1" applyBorder="1" applyAlignment="1">
      <alignment horizontal="center" vertical="center" wrapText="1"/>
    </xf>
    <xf numFmtId="0" fontId="3" fillId="4" borderId="23" xfId="7" applyFont="1" applyFill="1" applyBorder="1" applyAlignment="1">
      <alignment horizontal="center" vertical="center"/>
    </xf>
    <xf numFmtId="0" fontId="3" fillId="4" borderId="32" xfId="7" applyFont="1" applyFill="1" applyBorder="1" applyAlignment="1">
      <alignment horizontal="center" vertical="center"/>
    </xf>
    <xf numFmtId="0" fontId="3" fillId="4" borderId="23" xfId="4" applyFont="1" applyFill="1" applyBorder="1" applyAlignment="1">
      <alignment horizontal="center" vertical="center"/>
    </xf>
    <xf numFmtId="0" fontId="3" fillId="4" borderId="32" xfId="4" applyFont="1" applyFill="1" applyBorder="1" applyAlignment="1">
      <alignment horizontal="center" vertical="center"/>
    </xf>
    <xf numFmtId="0" fontId="1" fillId="0" borderId="0" xfId="7" applyFont="1" applyAlignment="1">
      <alignment horizontal="left"/>
    </xf>
    <xf numFmtId="0" fontId="1" fillId="0" borderId="0" xfId="8" applyFont="1" applyAlignment="1">
      <alignment horizontal="left"/>
    </xf>
    <xf numFmtId="0" fontId="3" fillId="0" borderId="0" xfId="8" applyFont="1" applyAlignment="1">
      <alignment horizontal="left"/>
    </xf>
    <xf numFmtId="0" fontId="3" fillId="4" borderId="11" xfId="8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/>
    </xf>
    <xf numFmtId="0" fontId="3" fillId="4" borderId="33" xfId="7" applyFont="1" applyFill="1" applyBorder="1" applyAlignment="1">
      <alignment horizontal="center" vertical="center"/>
    </xf>
    <xf numFmtId="0" fontId="3" fillId="4" borderId="36" xfId="7" applyFont="1" applyFill="1" applyBorder="1" applyAlignment="1">
      <alignment horizontal="center" vertical="center"/>
    </xf>
    <xf numFmtId="0" fontId="3" fillId="4" borderId="34" xfId="7" applyFont="1" applyFill="1" applyBorder="1" applyAlignment="1">
      <alignment horizontal="center" vertical="center"/>
    </xf>
  </cellXfs>
  <cellStyles count="21">
    <cellStyle name="Normal" xfId="0" builtinId="0"/>
    <cellStyle name="Normal_83" xfId="1"/>
    <cellStyle name="Normal_DEMOG1" xfId="2"/>
    <cellStyle name="Normal_DEMOG10" xfId="3"/>
    <cellStyle name="Normal_DEMOG11" xfId="4"/>
    <cellStyle name="Normal_DEMOG12" xfId="5"/>
    <cellStyle name="Normal_DEMOG13" xfId="6"/>
    <cellStyle name="Normal_DEMOG14" xfId="7"/>
    <cellStyle name="Normal_DEMOG15" xfId="8"/>
    <cellStyle name="Normal_DEMOG2" xfId="9"/>
    <cellStyle name="Normal_DEMOG3" xfId="10"/>
    <cellStyle name="Normal_DEMOG4" xfId="11"/>
    <cellStyle name="Normal_DEMOG5" xfId="12"/>
    <cellStyle name="Normal_DEMOG6" xfId="13"/>
    <cellStyle name="Normal_DEMOG7" xfId="14"/>
    <cellStyle name="Normal_DEMOG8" xfId="15"/>
    <cellStyle name="Normal_DEMOG9" xfId="16"/>
    <cellStyle name="Normal_EXAGRI1" xfId="17"/>
    <cellStyle name="Normal_EXAGRI12" xfId="18"/>
    <cellStyle name="Normal_EXAGRI2" xfId="19"/>
    <cellStyle name="Normal_EXAGRI4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514"/>
          <c:h val="0.78489702517162452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'5.6.1'!$C$21:$C$27</c:f>
              <c:numCache>
                <c:formatCode>#,##0.0</c:formatCode>
                <c:ptCount val="7"/>
                <c:pt idx="0">
                  <c:v>979.3</c:v>
                </c:pt>
                <c:pt idx="1">
                  <c:v>1011.9</c:v>
                </c:pt>
                <c:pt idx="2">
                  <c:v>993.22500000000002</c:v>
                </c:pt>
                <c:pt idx="3">
                  <c:v>1032.125</c:v>
                </c:pt>
                <c:pt idx="4">
                  <c:v>1010.5</c:v>
                </c:pt>
                <c:pt idx="5">
                  <c:v>1000.9</c:v>
                </c:pt>
                <c:pt idx="6">
                  <c:v>990.32500000000005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'5.6.1'!$F$21:$F$27</c:f>
              <c:numCache>
                <c:formatCode>#,##0.0</c:formatCode>
                <c:ptCount val="7"/>
                <c:pt idx="0">
                  <c:v>2862.5</c:v>
                </c:pt>
                <c:pt idx="1">
                  <c:v>2612.6750000000002</c:v>
                </c:pt>
                <c:pt idx="2">
                  <c:v>2525.8249999999998</c:v>
                </c:pt>
                <c:pt idx="3">
                  <c:v>2454.25</c:v>
                </c:pt>
                <c:pt idx="4">
                  <c:v>2372.9749999999999</c:v>
                </c:pt>
                <c:pt idx="5">
                  <c:v>2339.6999999999998</c:v>
                </c:pt>
                <c:pt idx="6">
                  <c:v>2391.7249999999999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'5.6.1'!$G$21:$G$27</c:f>
              <c:numCache>
                <c:formatCode>#,##0.0</c:formatCode>
                <c:ptCount val="7"/>
                <c:pt idx="0">
                  <c:v>467.6</c:v>
                </c:pt>
                <c:pt idx="1">
                  <c:v>438.42500000000001</c:v>
                </c:pt>
                <c:pt idx="2">
                  <c:v>439.57499999999999</c:v>
                </c:pt>
                <c:pt idx="3">
                  <c:v>445.72500000000002</c:v>
                </c:pt>
                <c:pt idx="4">
                  <c:v>454.07499999999999</c:v>
                </c:pt>
                <c:pt idx="5">
                  <c:v>468.5</c:v>
                </c:pt>
                <c:pt idx="6">
                  <c:v>454.1</c:v>
                </c:pt>
              </c:numCache>
            </c:numRef>
          </c:val>
        </c:ser>
        <c:marker val="1"/>
        <c:axId val="110236032"/>
        <c:axId val="110237568"/>
      </c:lineChart>
      <c:catAx>
        <c:axId val="110236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237568"/>
        <c:crosses val="autoZero"/>
        <c:auto val="1"/>
        <c:lblAlgn val="ctr"/>
        <c:lblOffset val="100"/>
        <c:tickLblSkip val="1"/>
        <c:tickMarkSkip val="1"/>
      </c:catAx>
      <c:valAx>
        <c:axId val="1102375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236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8076"/>
          <c:y val="0.39588104453045497"/>
          <c:w val="0.16742672385644791"/>
          <c:h val="0.276887761911120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11: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0428024841965176"/>
          <c:y val="6.99493710827130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8623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#,##0.0</c:formatCode>
                <c:ptCount val="9"/>
                <c:pt idx="0">
                  <c:v>7.7</c:v>
                </c:pt>
                <c:pt idx="1">
                  <c:v>37.700000000000003</c:v>
                </c:pt>
                <c:pt idx="2">
                  <c:v>56.6</c:v>
                </c:pt>
                <c:pt idx="3">
                  <c:v>171.7</c:v>
                </c:pt>
                <c:pt idx="4">
                  <c:v>214.2</c:v>
                </c:pt>
                <c:pt idx="5">
                  <c:v>187.5</c:v>
                </c:pt>
                <c:pt idx="6">
                  <c:v>53.6</c:v>
                </c:pt>
                <c:pt idx="7">
                  <c:v>7.2</c:v>
                </c:pt>
                <c:pt idx="8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8.4</c:v>
                </c:pt>
                <c:pt idx="1">
                  <c:v>37.274999999999999</c:v>
                </c:pt>
                <c:pt idx="2">
                  <c:v>56.024999999999999</c:v>
                </c:pt>
                <c:pt idx="3">
                  <c:v>168.65</c:v>
                </c:pt>
                <c:pt idx="4">
                  <c:v>209.27500000000001</c:v>
                </c:pt>
                <c:pt idx="5">
                  <c:v>190.47499999999999</c:v>
                </c:pt>
                <c:pt idx="6">
                  <c:v>54.725000000000001</c:v>
                </c:pt>
                <c:pt idx="7">
                  <c:v>8.6</c:v>
                </c:pt>
                <c:pt idx="8">
                  <c:v>3.4</c:v>
                </c:pt>
              </c:numCache>
            </c:numRef>
          </c:val>
        </c:ser>
        <c:axId val="161282688"/>
        <c:axId val="110174592"/>
      </c:barChart>
      <c:catAx>
        <c:axId val="161282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174592"/>
        <c:crosses val="autoZero"/>
        <c:auto val="1"/>
        <c:lblAlgn val="ctr"/>
        <c:lblOffset val="100"/>
        <c:tickLblSkip val="1"/>
        <c:tickMarkSkip val="1"/>
      </c:catAx>
      <c:valAx>
        <c:axId val="110174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82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79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10: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6711598274885245"/>
          <c:y val="3.46820809248554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407008086253374"/>
          <c:y val="0.41907573591568165"/>
          <c:w val="0.76010781671160099"/>
          <c:h val="0.48265964067529676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#,##0.0</c:formatCode>
                <c:ptCount val="2"/>
                <c:pt idx="0">
                  <c:v>9442.7000000000007</c:v>
                </c:pt>
                <c:pt idx="1">
                  <c:v>7901.5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9760.35</c:v>
                </c:pt>
                <c:pt idx="1">
                  <c:v>8105.7</c:v>
                </c:pt>
              </c:numCache>
            </c:numRef>
          </c:val>
        </c:ser>
        <c:axId val="110207744"/>
        <c:axId val="110209280"/>
      </c:barChart>
      <c:catAx>
        <c:axId val="110207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209280"/>
        <c:crosses val="autoZero"/>
        <c:auto val="1"/>
        <c:lblAlgn val="ctr"/>
        <c:lblOffset val="100"/>
        <c:tickLblSkip val="1"/>
        <c:tickMarkSkip val="1"/>
      </c:catAx>
      <c:valAx>
        <c:axId val="110209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207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2953"/>
          <c:y val="0.2832372976499325"/>
          <c:w val="0.2884098188167008"/>
          <c:h val="7.225433526011559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667275988535831"/>
          <c:y val="8.37362809323632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8909"/>
        </c:manualLayout>
      </c:layout>
      <c:barChart>
        <c:barDir val="col"/>
        <c:grouping val="clustered"/>
        <c:ser>
          <c:idx val="0"/>
          <c:order val="0"/>
          <c:tx>
            <c:strRef>
              <c:f>'5.7'!$D$9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79.400000000000006</c:v>
                </c:pt>
                <c:pt idx="1">
                  <c:v>669.2</c:v>
                </c:pt>
                <c:pt idx="2">
                  <c:v>1616.8</c:v>
                </c:pt>
                <c:pt idx="3">
                  <c:v>5147.6000000000004</c:v>
                </c:pt>
                <c:pt idx="4">
                  <c:v>5152.2</c:v>
                </c:pt>
                <c:pt idx="5">
                  <c:v>3724.5</c:v>
                </c:pt>
                <c:pt idx="6">
                  <c:v>820.9</c:v>
                </c:pt>
                <c:pt idx="7">
                  <c:v>101.8</c:v>
                </c:pt>
                <c:pt idx="8">
                  <c:v>31.9</c:v>
                </c:pt>
              </c:numCache>
            </c:numRef>
          </c:val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83.825000000000003</c:v>
                </c:pt>
                <c:pt idx="1">
                  <c:v>718.85</c:v>
                </c:pt>
                <c:pt idx="2">
                  <c:v>1577.65</c:v>
                </c:pt>
                <c:pt idx="3">
                  <c:v>5124.45</c:v>
                </c:pt>
                <c:pt idx="4">
                  <c:v>5362.08</c:v>
                </c:pt>
                <c:pt idx="5">
                  <c:v>3961.2</c:v>
                </c:pt>
                <c:pt idx="6">
                  <c:v>889.4</c:v>
                </c:pt>
                <c:pt idx="7">
                  <c:v>115.55</c:v>
                </c:pt>
                <c:pt idx="8">
                  <c:v>33</c:v>
                </c:pt>
              </c:numCache>
            </c:numRef>
          </c:val>
        </c:ser>
        <c:axId val="161569408"/>
        <c:axId val="161579392"/>
      </c:barChart>
      <c:catAx>
        <c:axId val="16156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392"/>
        <c:crosses val="autoZero"/>
        <c:auto val="1"/>
        <c:lblAlgn val="ctr"/>
        <c:lblOffset val="100"/>
        <c:tickLblSkip val="1"/>
        <c:tickMarkSkip val="1"/>
      </c:catAx>
      <c:valAx>
        <c:axId val="16157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69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5632911392405527"/>
          <c:y val="4.38799076212471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189873417721486E-2"/>
          <c:y val="0.32563547113555702"/>
          <c:w val="0.87500000000000477"/>
          <c:h val="0.57505838519682939"/>
        </c:manualLayout>
      </c:layout>
      <c:lineChart>
        <c:grouping val="standard"/>
        <c:ser>
          <c:idx val="3"/>
          <c:order val="0"/>
          <c:tx>
            <c:strRef>
              <c:f>'[16]5.12'!$B$6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'[16]5.12'!$A$7:$A$23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'[16]5.12'!$B$7:$B$23</c:f>
              <c:numCache>
                <c:formatCode>General</c:formatCode>
                <c:ptCount val="17"/>
                <c:pt idx="0">
                  <c:v>1112.739337368421</c:v>
                </c:pt>
                <c:pt idx="1">
                  <c:v>1101.4512295783284</c:v>
                </c:pt>
                <c:pt idx="2">
                  <c:v>1098.7380544388184</c:v>
                </c:pt>
                <c:pt idx="3">
                  <c:v>1069.3139203287271</c:v>
                </c:pt>
                <c:pt idx="4">
                  <c:v>1022.6649342105263</c:v>
                </c:pt>
                <c:pt idx="5">
                  <c:v>1032.1562896067383</c:v>
                </c:pt>
                <c:pt idx="6">
                  <c:v>1017.2341710526316</c:v>
                </c:pt>
                <c:pt idx="7">
                  <c:v>1013.2863266929686</c:v>
                </c:pt>
                <c:pt idx="8">
                  <c:v>998.23414912280703</c:v>
                </c:pt>
                <c:pt idx="9">
                  <c:v>1012.3963046605141</c:v>
                </c:pt>
                <c:pt idx="10">
                  <c:v>922.0262859649124</c:v>
                </c:pt>
                <c:pt idx="11">
                  <c:v>963.768746001257</c:v>
                </c:pt>
                <c:pt idx="12">
                  <c:v>903.30556547606636</c:v>
                </c:pt>
                <c:pt idx="13">
                  <c:v>889.65144698269035</c:v>
                </c:pt>
                <c:pt idx="14">
                  <c:v>841.68</c:v>
                </c:pt>
                <c:pt idx="15">
                  <c:v>824.28</c:v>
                </c:pt>
                <c:pt idx="16">
                  <c:v>802.78641764779138</c:v>
                </c:pt>
              </c:numCache>
            </c:numRef>
          </c:val>
        </c:ser>
        <c:ser>
          <c:idx val="0"/>
          <c:order val="1"/>
          <c:tx>
            <c:strRef>
              <c:f>'[16]5.12'!$C$6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numRef>
              <c:f>'[16]5.12'!$A$7:$A$23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'[16]5.12'!$C$7:$C$23</c:f>
              <c:numCache>
                <c:formatCode>General</c:formatCode>
                <c:ptCount val="17"/>
                <c:pt idx="0">
                  <c:v>701.17200000000003</c:v>
                </c:pt>
                <c:pt idx="1">
                  <c:v>676.78992338315572</c:v>
                </c:pt>
                <c:pt idx="2">
                  <c:v>666.46287333528119</c:v>
                </c:pt>
                <c:pt idx="3">
                  <c:v>654.02862423577812</c:v>
                </c:pt>
                <c:pt idx="4">
                  <c:v>635.07600000000002</c:v>
                </c:pt>
                <c:pt idx="5">
                  <c:v>632.78512939156235</c:v>
                </c:pt>
                <c:pt idx="6">
                  <c:v>638.88300000000004</c:v>
                </c:pt>
                <c:pt idx="7">
                  <c:v>644.54488436516544</c:v>
                </c:pt>
                <c:pt idx="8">
                  <c:v>612.74308400000007</c:v>
                </c:pt>
                <c:pt idx="9">
                  <c:v>625.53226131171311</c:v>
                </c:pt>
                <c:pt idx="10">
                  <c:v>565.96463914570199</c:v>
                </c:pt>
                <c:pt idx="11">
                  <c:v>562.52812518533995</c:v>
                </c:pt>
                <c:pt idx="12">
                  <c:v>510.94139163721667</c:v>
                </c:pt>
                <c:pt idx="13">
                  <c:v>520.15808729607772</c:v>
                </c:pt>
                <c:pt idx="14">
                  <c:v>470.11</c:v>
                </c:pt>
                <c:pt idx="15">
                  <c:v>438.72</c:v>
                </c:pt>
                <c:pt idx="16">
                  <c:v>404.42069221187955</c:v>
                </c:pt>
              </c:numCache>
            </c:numRef>
          </c:val>
        </c:ser>
        <c:ser>
          <c:idx val="1"/>
          <c:order val="2"/>
          <c:tx>
            <c:strRef>
              <c:f>'[16]5.12'!$D$6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'[16]5.12'!$A$7:$A$23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'[16]5.12'!$D$7:$D$23</c:f>
              <c:numCache>
                <c:formatCode>General</c:formatCode>
                <c:ptCount val="17"/>
                <c:pt idx="0">
                  <c:v>411.56733736842102</c:v>
                </c:pt>
                <c:pt idx="1">
                  <c:v>424.66130619517264</c:v>
                </c:pt>
                <c:pt idx="2">
                  <c:v>432.27518110353719</c:v>
                </c:pt>
                <c:pt idx="3">
                  <c:v>415.28529609294901</c:v>
                </c:pt>
                <c:pt idx="4">
                  <c:v>387.5889342105263</c:v>
                </c:pt>
                <c:pt idx="5">
                  <c:v>399.37116021517591</c:v>
                </c:pt>
                <c:pt idx="6">
                  <c:v>378.35117105263157</c:v>
                </c:pt>
                <c:pt idx="7">
                  <c:v>368.74144232780316</c:v>
                </c:pt>
                <c:pt idx="8">
                  <c:v>385.49106512280696</c:v>
                </c:pt>
                <c:pt idx="9">
                  <c:v>386.86404334880103</c:v>
                </c:pt>
                <c:pt idx="10">
                  <c:v>356.06164681921041</c:v>
                </c:pt>
                <c:pt idx="11">
                  <c:v>401.24062081591705</c:v>
                </c:pt>
                <c:pt idx="12">
                  <c:v>392.36417383884969</c:v>
                </c:pt>
                <c:pt idx="13">
                  <c:v>369.49335968661262</c:v>
                </c:pt>
                <c:pt idx="14">
                  <c:v>371.56999999999994</c:v>
                </c:pt>
                <c:pt idx="15">
                  <c:v>385.55999999999995</c:v>
                </c:pt>
                <c:pt idx="16">
                  <c:v>398.36572543591183</c:v>
                </c:pt>
              </c:numCache>
            </c:numRef>
          </c:val>
        </c:ser>
        <c:marker val="1"/>
        <c:axId val="161769344"/>
        <c:axId val="161770880"/>
      </c:lineChart>
      <c:catAx>
        <c:axId val="161769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70880"/>
        <c:crosses val="autoZero"/>
        <c:auto val="1"/>
        <c:lblAlgn val="ctr"/>
        <c:lblOffset val="100"/>
        <c:tickLblSkip val="1"/>
        <c:tickMarkSkip val="1"/>
      </c:catAx>
      <c:valAx>
        <c:axId val="1617708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6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727848101265844"/>
          <c:y val="0.23094712468100961"/>
          <c:w val="0.65664556962025789"/>
          <c:h val="5.54272517321018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4779"/>
        </c:manualLayout>
      </c:layout>
      <c:lineChart>
        <c:grouping val="standard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'5.6.1'!$N$21:$N$27</c:f>
              <c:numCache>
                <c:formatCode>#,##0.0</c:formatCode>
                <c:ptCount val="7"/>
                <c:pt idx="0">
                  <c:v>2558.8249999999998</c:v>
                </c:pt>
                <c:pt idx="1">
                  <c:v>2158.15</c:v>
                </c:pt>
                <c:pt idx="2">
                  <c:v>1837.95</c:v>
                </c:pt>
                <c:pt idx="3">
                  <c:v>1576.925</c:v>
                </c:pt>
                <c:pt idx="4">
                  <c:v>1366.8785</c:v>
                </c:pt>
                <c:pt idx="5">
                  <c:v>1247.2</c:v>
                </c:pt>
                <c:pt idx="6">
                  <c:v>1280.9749999999999</c:v>
                </c:pt>
              </c:numCache>
            </c:numRef>
          </c:val>
        </c:ser>
        <c:ser>
          <c:idx val="4"/>
          <c:order val="1"/>
          <c:tx>
            <c:strRef>
              <c:f>'5.6.1'!$O$17:$O$20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'5.6.1'!$O$21:$O$27</c:f>
              <c:numCache>
                <c:formatCode>#,##0.0</c:formatCode>
                <c:ptCount val="7"/>
                <c:pt idx="0">
                  <c:v>453.32499999999999</c:v>
                </c:pt>
                <c:pt idx="1">
                  <c:v>418.77499999999998</c:v>
                </c:pt>
                <c:pt idx="2">
                  <c:v>428.625</c:v>
                </c:pt>
                <c:pt idx="3">
                  <c:v>459.15</c:v>
                </c:pt>
                <c:pt idx="4">
                  <c:v>473.15</c:v>
                </c:pt>
                <c:pt idx="5">
                  <c:v>454.2</c:v>
                </c:pt>
                <c:pt idx="6">
                  <c:v>462.32499999999999</c:v>
                </c:pt>
              </c:numCache>
            </c:numRef>
          </c:val>
        </c:ser>
        <c:ser>
          <c:idx val="5"/>
          <c:order val="2"/>
          <c:tx>
            <c:strRef>
              <c:f>'5.6.1'!$M$18:$M$20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'5.6.1'!$M$21:$M$27</c:f>
              <c:numCache>
                <c:formatCode>#,##0.0</c:formatCode>
                <c:ptCount val="7"/>
                <c:pt idx="0">
                  <c:v>59.2</c:v>
                </c:pt>
                <c:pt idx="1">
                  <c:v>58.075000000000003</c:v>
                </c:pt>
                <c:pt idx="2">
                  <c:v>52.3</c:v>
                </c:pt>
                <c:pt idx="3">
                  <c:v>52.8</c:v>
                </c:pt>
                <c:pt idx="4">
                  <c:v>46.85</c:v>
                </c:pt>
                <c:pt idx="5">
                  <c:v>42.2</c:v>
                </c:pt>
                <c:pt idx="6">
                  <c:v>44.95</c:v>
                </c:pt>
              </c:numCache>
            </c:numRef>
          </c:val>
        </c:ser>
        <c:marker val="1"/>
        <c:axId val="110275968"/>
        <c:axId val="110277760"/>
      </c:lineChart>
      <c:catAx>
        <c:axId val="110275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277760"/>
        <c:crosses val="autoZero"/>
        <c:auto val="1"/>
        <c:lblAlgn val="ctr"/>
        <c:lblOffset val="100"/>
        <c:tickLblSkip val="1"/>
        <c:tickMarkSkip val="1"/>
      </c:catAx>
      <c:valAx>
        <c:axId val="1102777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275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2606"/>
          <c:y val="0.20235300715615676"/>
          <c:w val="0.18671935608049439"/>
          <c:h val="0.29647060143123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494"/>
          <c:y val="4.6734004560905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352067477875598E-2"/>
          <c:y val="0.14047651710499698"/>
          <c:w val="0.71647181814138483"/>
          <c:h val="0.77381132303600064"/>
        </c:manualLayout>
      </c:layout>
      <c:lineChart>
        <c:grouping val="standard"/>
        <c:ser>
          <c:idx val="0"/>
          <c:order val="0"/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'5.6.1'!$H$36:$H$42</c:f>
              <c:numCache>
                <c:formatCode>#,##0.0</c:formatCode>
                <c:ptCount val="7"/>
                <c:pt idx="0">
                  <c:v>141.35</c:v>
                </c:pt>
                <c:pt idx="1">
                  <c:v>127.075</c:v>
                </c:pt>
                <c:pt idx="2">
                  <c:v>138.82499999999999</c:v>
                </c:pt>
                <c:pt idx="3">
                  <c:v>148.80000000000001</c:v>
                </c:pt>
                <c:pt idx="4">
                  <c:v>140.92500000000001</c:v>
                </c:pt>
                <c:pt idx="5">
                  <c:v>123.8</c:v>
                </c:pt>
                <c:pt idx="6">
                  <c:v>139.625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'5.6.1'!$I$36:$I$42</c:f>
              <c:numCache>
                <c:formatCode>#,##0.0</c:formatCode>
                <c:ptCount val="7"/>
                <c:pt idx="0">
                  <c:v>42.524999999999999</c:v>
                </c:pt>
                <c:pt idx="1">
                  <c:v>45.924999999999997</c:v>
                </c:pt>
                <c:pt idx="2">
                  <c:v>45.1</c:v>
                </c:pt>
                <c:pt idx="3">
                  <c:v>44.7</c:v>
                </c:pt>
                <c:pt idx="4">
                  <c:v>46.225000000000001</c:v>
                </c:pt>
                <c:pt idx="5">
                  <c:v>39.299999999999997</c:v>
                </c:pt>
                <c:pt idx="6">
                  <c:v>41.15</c:v>
                </c:pt>
              </c:numCache>
            </c:numRef>
          </c:val>
        </c:ser>
        <c:ser>
          <c:idx val="2"/>
          <c:order val="2"/>
          <c:spPr>
            <a:ln w="4445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'5.6.1'!$J$36:$J$42</c:f>
              <c:numCache>
                <c:formatCode>#,##0.0</c:formatCode>
                <c:ptCount val="7"/>
                <c:pt idx="0">
                  <c:v>8.35</c:v>
                </c:pt>
                <c:pt idx="1">
                  <c:v>7.65</c:v>
                </c:pt>
                <c:pt idx="2">
                  <c:v>5.8250000000000002</c:v>
                </c:pt>
                <c:pt idx="3">
                  <c:v>6.55</c:v>
                </c:pt>
                <c:pt idx="4">
                  <c:v>7.625</c:v>
                </c:pt>
                <c:pt idx="5">
                  <c:v>5.7</c:v>
                </c:pt>
                <c:pt idx="6">
                  <c:v>5.5</c:v>
                </c:pt>
              </c:numCache>
            </c:numRef>
          </c:val>
        </c:ser>
        <c:ser>
          <c:idx val="3"/>
          <c:order val="3"/>
          <c:spPr>
            <a:ln w="444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'5.6.1'!$K$36:$K$42</c:f>
              <c:numCache>
                <c:formatCode>#,##0.0</c:formatCode>
                <c:ptCount val="7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</c:numCache>
            </c:numRef>
          </c:val>
        </c:ser>
        <c:ser>
          <c:idx val="4"/>
          <c:order val="4"/>
          <c:spPr>
            <a:ln w="4445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'5.6.1'!$L$36:$L$42</c:f>
              <c:numCache>
                <c:formatCode>#,##0.0</c:formatCode>
                <c:ptCount val="7"/>
                <c:pt idx="0">
                  <c:v>7.3250000000000002</c:v>
                </c:pt>
                <c:pt idx="1">
                  <c:v>5.0999999999999996</c:v>
                </c:pt>
                <c:pt idx="2">
                  <c:v>6.6</c:v>
                </c:pt>
                <c:pt idx="3">
                  <c:v>10.125</c:v>
                </c:pt>
                <c:pt idx="4">
                  <c:v>8.35</c:v>
                </c:pt>
                <c:pt idx="5">
                  <c:v>8.9</c:v>
                </c:pt>
                <c:pt idx="6">
                  <c:v>9.75</c:v>
                </c:pt>
              </c:numCache>
            </c:numRef>
          </c:val>
        </c:ser>
        <c:marker val="1"/>
        <c:axId val="160853376"/>
        <c:axId val="160863744"/>
      </c:lineChart>
      <c:catAx>
        <c:axId val="160853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863744"/>
        <c:crosses val="autoZero"/>
        <c:auto val="1"/>
        <c:lblAlgn val="ctr"/>
        <c:lblOffset val="100"/>
        <c:tickLblSkip val="1"/>
        <c:tickMarkSkip val="1"/>
      </c:catAx>
      <c:valAx>
        <c:axId val="1608637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853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83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0097894339983294"/>
          <c:y val="8.4942908818532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18186885527904E-2"/>
          <c:y val="0.1894273127753337"/>
          <c:w val="0.69803628546483631"/>
          <c:h val="0.65198237885462551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'5.6.2'!$C$20:$C$26</c:f>
              <c:numCache>
                <c:formatCode>#,##0.0</c:formatCode>
                <c:ptCount val="7"/>
                <c:pt idx="0">
                  <c:v>786.05</c:v>
                </c:pt>
                <c:pt idx="1">
                  <c:v>792.97500000000002</c:v>
                </c:pt>
                <c:pt idx="2">
                  <c:v>760.15</c:v>
                </c:pt>
                <c:pt idx="3">
                  <c:v>753.22500000000002</c:v>
                </c:pt>
                <c:pt idx="4">
                  <c:v>736.6</c:v>
                </c:pt>
                <c:pt idx="5">
                  <c:v>735.85</c:v>
                </c:pt>
                <c:pt idx="6">
                  <c:v>736.75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'5.6.2'!$F$20:$F$26</c:f>
              <c:numCache>
                <c:formatCode>#,##0.0</c:formatCode>
                <c:ptCount val="7"/>
                <c:pt idx="0">
                  <c:v>2519.4749999999999</c:v>
                </c:pt>
                <c:pt idx="1">
                  <c:v>2370.1</c:v>
                </c:pt>
                <c:pt idx="2">
                  <c:v>2304.9</c:v>
                </c:pt>
                <c:pt idx="3">
                  <c:v>2175.5749999999998</c:v>
                </c:pt>
                <c:pt idx="4">
                  <c:v>2118.6999999999998</c:v>
                </c:pt>
                <c:pt idx="5">
                  <c:v>2141.4</c:v>
                </c:pt>
                <c:pt idx="6">
                  <c:v>2225.0250000000001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'5.6.2'!$G$20:$G$26</c:f>
              <c:numCache>
                <c:formatCode>#,##0.0</c:formatCode>
                <c:ptCount val="7"/>
                <c:pt idx="0">
                  <c:v>415.6</c:v>
                </c:pt>
                <c:pt idx="1">
                  <c:v>392.27499999999998</c:v>
                </c:pt>
                <c:pt idx="2">
                  <c:v>393.05</c:v>
                </c:pt>
                <c:pt idx="3">
                  <c:v>388.92500000000001</c:v>
                </c:pt>
                <c:pt idx="4">
                  <c:v>393.3</c:v>
                </c:pt>
                <c:pt idx="5">
                  <c:v>420.65</c:v>
                </c:pt>
                <c:pt idx="6">
                  <c:v>414.02499999999998</c:v>
                </c:pt>
              </c:numCache>
            </c:numRef>
          </c:val>
        </c:ser>
        <c:marker val="1"/>
        <c:axId val="160943104"/>
        <c:axId val="158274304"/>
      </c:lineChart>
      <c:catAx>
        <c:axId val="16094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74304"/>
        <c:crosses val="autoZero"/>
        <c:auto val="1"/>
        <c:lblAlgn val="ctr"/>
        <c:lblOffset val="100"/>
        <c:tickLblSkip val="1"/>
        <c:tickMarkSkip val="1"/>
      </c:catAx>
      <c:valAx>
        <c:axId val="1582743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43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16"/>
          <c:w val="0.16612119137281756"/>
          <c:h val="0.255506634756502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11272150044935222"/>
          <c:y val="3.63035693412817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14370340782892E-2"/>
          <c:y val="0.18151873684617936"/>
          <c:w val="0.67310841975236813"/>
          <c:h val="0.6996722220252618"/>
        </c:manualLayout>
      </c:layout>
      <c:lineChart>
        <c:grouping val="standard"/>
        <c:ser>
          <c:idx val="2"/>
          <c:order val="0"/>
          <c:tx>
            <c:strRef>
              <c:f>'5.6.2'!$N$16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'5.6.2'!$N$20:$N$26</c:f>
              <c:numCache>
                <c:formatCode>#,##0.0</c:formatCode>
                <c:ptCount val="7"/>
                <c:pt idx="0">
                  <c:v>1888.2750000000001</c:v>
                </c:pt>
                <c:pt idx="1">
                  <c:v>1650.825</c:v>
                </c:pt>
                <c:pt idx="2">
                  <c:v>1392.95</c:v>
                </c:pt>
                <c:pt idx="3">
                  <c:v>1147.575</c:v>
                </c:pt>
                <c:pt idx="4">
                  <c:v>1029.5999999999999</c:v>
                </c:pt>
                <c:pt idx="5">
                  <c:v>993.5</c:v>
                </c:pt>
                <c:pt idx="6">
                  <c:v>1073.6500000000001</c:v>
                </c:pt>
              </c:numCache>
            </c:numRef>
          </c:val>
        </c:ser>
        <c:ser>
          <c:idx val="4"/>
          <c:order val="1"/>
          <c:tx>
            <c:strRef>
              <c:f>'5.6.2'!$O$16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'5.6.2'!$O$20:$O$26</c:f>
              <c:numCache>
                <c:formatCode>#,##0.0</c:formatCode>
                <c:ptCount val="7"/>
                <c:pt idx="0">
                  <c:v>416.17500000000001</c:v>
                </c:pt>
                <c:pt idx="1">
                  <c:v>382</c:v>
                </c:pt>
                <c:pt idx="2">
                  <c:v>387.25</c:v>
                </c:pt>
                <c:pt idx="3">
                  <c:v>410.85</c:v>
                </c:pt>
                <c:pt idx="4">
                  <c:v>419.6</c:v>
                </c:pt>
                <c:pt idx="5">
                  <c:v>405.47500000000002</c:v>
                </c:pt>
                <c:pt idx="6">
                  <c:v>424.32499999999999</c:v>
                </c:pt>
              </c:numCache>
            </c:numRef>
          </c:val>
        </c:ser>
        <c:marker val="1"/>
        <c:axId val="158315648"/>
        <c:axId val="158317184"/>
      </c:lineChart>
      <c:catAx>
        <c:axId val="158315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317184"/>
        <c:crosses val="autoZero"/>
        <c:auto val="1"/>
        <c:lblAlgn val="ctr"/>
        <c:lblOffset val="100"/>
        <c:tickLblSkip val="1"/>
        <c:tickMarkSkip val="1"/>
      </c:catAx>
      <c:valAx>
        <c:axId val="1583171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31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6498099005959"/>
          <c:y val="0.46204766914257489"/>
          <c:w val="0.20209356519602348"/>
          <c:h val="0.132013559033865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edge"/>
          <c:yMode val="edge"/>
          <c:x val="0.25768873463185532"/>
          <c:y val="6.3551474117991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56143205858422E-2"/>
          <c:y val="0.2086092715231789"/>
          <c:w val="0.66232709519934962"/>
          <c:h val="0.67218543046359602"/>
        </c:manualLayout>
      </c:layout>
      <c:lineChart>
        <c:grouping val="standard"/>
        <c:ser>
          <c:idx val="2"/>
          <c:order val="0"/>
          <c:tx>
            <c:strRef>
              <c:f>'5.6.2'!$I$31:$I$34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4445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'5.6.2'!$I$35:$I$41</c:f>
              <c:numCache>
                <c:formatCode>#,##0.0</c:formatCode>
                <c:ptCount val="7"/>
                <c:pt idx="0">
                  <c:v>41.25</c:v>
                </c:pt>
                <c:pt idx="1">
                  <c:v>43.674999999999997</c:v>
                </c:pt>
                <c:pt idx="2">
                  <c:v>43.424999999999997</c:v>
                </c:pt>
                <c:pt idx="3">
                  <c:v>43.1</c:v>
                </c:pt>
                <c:pt idx="4">
                  <c:v>43.8</c:v>
                </c:pt>
                <c:pt idx="5">
                  <c:v>37.674999999999997</c:v>
                </c:pt>
                <c:pt idx="6">
                  <c:v>39.85</c:v>
                </c:pt>
              </c:numCache>
            </c:numRef>
          </c:val>
        </c:ser>
        <c:ser>
          <c:idx val="5"/>
          <c:order val="1"/>
          <c:tx>
            <c:strRef>
              <c:f>'5.6.2'!$J$31:$J$34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'5.6.2'!$J$35:$J$41</c:f>
              <c:numCache>
                <c:formatCode>#,##0.0</c:formatCode>
                <c:ptCount val="7"/>
                <c:pt idx="0">
                  <c:v>7.5250000000000004</c:v>
                </c:pt>
                <c:pt idx="1">
                  <c:v>7.4249999999999998</c:v>
                </c:pt>
                <c:pt idx="2">
                  <c:v>5.5</c:v>
                </c:pt>
                <c:pt idx="3">
                  <c:v>6.05</c:v>
                </c:pt>
                <c:pt idx="4">
                  <c:v>7.3</c:v>
                </c:pt>
                <c:pt idx="5">
                  <c:v>5.35</c:v>
                </c:pt>
                <c:pt idx="6">
                  <c:v>4.9749999999999996</c:v>
                </c:pt>
              </c:numCache>
            </c:numRef>
          </c:val>
        </c:ser>
        <c:ser>
          <c:idx val="0"/>
          <c:order val="2"/>
          <c:tx>
            <c:strRef>
              <c:f>'5.6.2'!$K$31:$K$34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'5.6.1'!$K$36:$K$42</c:f>
              <c:numCache>
                <c:formatCode>#,##0.0</c:formatCode>
                <c:ptCount val="7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</c:numCache>
            </c:numRef>
          </c:val>
        </c:ser>
        <c:ser>
          <c:idx val="1"/>
          <c:order val="3"/>
          <c:tx>
            <c:strRef>
              <c:f>'5.6.2'!$L$31:$L$34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'5.6.2'!$G$35:$G$41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'5.6.2'!$L$35:$L$41</c:f>
              <c:numCache>
                <c:formatCode>#,##0.0</c:formatCode>
                <c:ptCount val="7"/>
                <c:pt idx="0">
                  <c:v>6.375</c:v>
                </c:pt>
                <c:pt idx="1">
                  <c:v>4.3</c:v>
                </c:pt>
                <c:pt idx="2">
                  <c:v>5.75</c:v>
                </c:pt>
                <c:pt idx="3">
                  <c:v>9.6750000000000007</c:v>
                </c:pt>
                <c:pt idx="4">
                  <c:v>7.7</c:v>
                </c:pt>
                <c:pt idx="5">
                  <c:v>8.125</c:v>
                </c:pt>
                <c:pt idx="6">
                  <c:v>8.75</c:v>
                </c:pt>
              </c:numCache>
            </c:numRef>
          </c:val>
        </c:ser>
        <c:marker val="1"/>
        <c:axId val="160997760"/>
        <c:axId val="160999680"/>
      </c:lineChart>
      <c:catAx>
        <c:axId val="160997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99680"/>
        <c:crosses val="autoZero"/>
        <c:auto val="1"/>
        <c:lblAlgn val="ctr"/>
        <c:lblOffset val="100"/>
        <c:tickLblSkip val="1"/>
        <c:tickMarkSkip val="1"/>
      </c:catAx>
      <c:valAx>
        <c:axId val="1609996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997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9628171478567"/>
          <c:y val="0.12889221388894084"/>
          <c:w val="0.28397067965189093"/>
          <c:h val="0.839085292485716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3311"/>
          <c:h val="0.68645128741059136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'5.6.3'!$C$20:$C$26</c:f>
              <c:numCache>
                <c:formatCode>#,##0.0</c:formatCode>
                <c:ptCount val="7"/>
                <c:pt idx="0">
                  <c:v>193.25</c:v>
                </c:pt>
                <c:pt idx="1">
                  <c:v>218.92500000000001</c:v>
                </c:pt>
                <c:pt idx="2">
                  <c:v>233.07499999999999</c:v>
                </c:pt>
                <c:pt idx="3">
                  <c:v>278.89999999999998</c:v>
                </c:pt>
                <c:pt idx="4">
                  <c:v>273.92500000000001</c:v>
                </c:pt>
                <c:pt idx="5">
                  <c:v>265.10000000000002</c:v>
                </c:pt>
                <c:pt idx="6">
                  <c:v>253.57499999999999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'5.6.3'!$F$20:$F$26</c:f>
              <c:numCache>
                <c:formatCode>#,##0.0</c:formatCode>
                <c:ptCount val="7"/>
                <c:pt idx="0">
                  <c:v>343.02499999999998</c:v>
                </c:pt>
                <c:pt idx="1">
                  <c:v>242.57499999999999</c:v>
                </c:pt>
                <c:pt idx="2">
                  <c:v>220.92500000000001</c:v>
                </c:pt>
                <c:pt idx="3">
                  <c:v>278.67500000000001</c:v>
                </c:pt>
                <c:pt idx="4">
                  <c:v>254.3</c:v>
                </c:pt>
                <c:pt idx="5">
                  <c:v>198.3</c:v>
                </c:pt>
                <c:pt idx="6">
                  <c:v>166.72499999999999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'5.6.3'!$G$20:$G$26</c:f>
              <c:numCache>
                <c:formatCode>#,##0.0</c:formatCode>
                <c:ptCount val="7"/>
                <c:pt idx="0">
                  <c:v>52</c:v>
                </c:pt>
                <c:pt idx="1">
                  <c:v>46.15</c:v>
                </c:pt>
                <c:pt idx="2">
                  <c:v>46.524999999999999</c:v>
                </c:pt>
                <c:pt idx="3">
                  <c:v>56.8</c:v>
                </c:pt>
                <c:pt idx="4">
                  <c:v>60.8</c:v>
                </c:pt>
                <c:pt idx="5">
                  <c:v>47.85</c:v>
                </c:pt>
                <c:pt idx="6">
                  <c:v>40.1</c:v>
                </c:pt>
              </c:numCache>
            </c:numRef>
          </c:val>
        </c:ser>
        <c:ser>
          <c:idx val="2"/>
          <c:order val="3"/>
          <c:tx>
            <c:strRef>
              <c:f>'5.6.3'!$H$31:$H$34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'5.6.3'!$H$35:$H$41</c:f>
              <c:numCache>
                <c:formatCode>#,##0.0</c:formatCode>
                <c:ptCount val="7"/>
                <c:pt idx="0">
                  <c:v>10.275</c:v>
                </c:pt>
                <c:pt idx="1">
                  <c:v>9.7250000000000085</c:v>
                </c:pt>
                <c:pt idx="2">
                  <c:v>8.375</c:v>
                </c:pt>
                <c:pt idx="3">
                  <c:v>12.475</c:v>
                </c:pt>
                <c:pt idx="4">
                  <c:v>12.7</c:v>
                </c:pt>
                <c:pt idx="5">
                  <c:v>10.5</c:v>
                </c:pt>
                <c:pt idx="6">
                  <c:v>8.1</c:v>
                </c:pt>
              </c:numCache>
            </c:numRef>
          </c:val>
        </c:ser>
        <c:ser>
          <c:idx val="4"/>
          <c:order val="4"/>
          <c:tx>
            <c:strRef>
              <c:f>'5.6.3'!$I$31:$I$34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'5.6.3'!$I$35:$I$41</c:f>
              <c:numCache>
                <c:formatCode>#,##0.0</c:formatCode>
                <c:ptCount val="7"/>
                <c:pt idx="0">
                  <c:v>1.2749999999999999</c:v>
                </c:pt>
                <c:pt idx="1">
                  <c:v>2.25</c:v>
                </c:pt>
                <c:pt idx="2">
                  <c:v>1.675</c:v>
                </c:pt>
                <c:pt idx="3">
                  <c:v>1.6</c:v>
                </c:pt>
                <c:pt idx="4">
                  <c:v>2.4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</c:ser>
        <c:ser>
          <c:idx val="5"/>
          <c:order val="5"/>
          <c:tx>
            <c:strRef>
              <c:f>'5.6.3'!$J$31:$J$34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'5.6.3'!$J$35:$J$41</c:f>
              <c:numCache>
                <c:formatCode>#,##0.0</c:formatCode>
                <c:ptCount val="7"/>
                <c:pt idx="0">
                  <c:v>0.82499999999999929</c:v>
                </c:pt>
                <c:pt idx="1">
                  <c:v>0.22500000000000053</c:v>
                </c:pt>
                <c:pt idx="2">
                  <c:v>0.32500000000000001</c:v>
                </c:pt>
                <c:pt idx="3">
                  <c:v>0.5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</c:numCache>
            </c:numRef>
          </c:val>
        </c:ser>
        <c:ser>
          <c:idx val="6"/>
          <c:order val="6"/>
          <c:tx>
            <c:strRef>
              <c:f>'5.6.3'!$K$31:$K$34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'5.6.3'!$K$35:$K$41</c:f>
              <c:numCache>
                <c:formatCode>#,##0.0</c:formatCode>
                <c:ptCount val="7"/>
                <c:pt idx="0">
                  <c:v>7.2249999999999943</c:v>
                </c:pt>
                <c:pt idx="1">
                  <c:v>6.4749999999999996</c:v>
                </c:pt>
                <c:pt idx="2">
                  <c:v>5.45</c:v>
                </c:pt>
                <c:pt idx="3">
                  <c:v>9.9750000000000085</c:v>
                </c:pt>
                <c:pt idx="4">
                  <c:v>9.3000000000000007</c:v>
                </c:pt>
                <c:pt idx="5">
                  <c:v>7.9</c:v>
                </c:pt>
                <c:pt idx="6">
                  <c:v>5.3</c:v>
                </c:pt>
              </c:numCache>
            </c:numRef>
          </c:val>
        </c:ser>
        <c:ser>
          <c:idx val="7"/>
          <c:order val="7"/>
          <c:tx>
            <c:strRef>
              <c:f>'5.6.3'!$L$31:$L$34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'5.6.3'!$G$35:$G$41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'5.6.3'!$L$35:$L$41</c:f>
              <c:numCache>
                <c:formatCode>#,##0.0</c:formatCode>
                <c:ptCount val="7"/>
                <c:pt idx="0">
                  <c:v>0.95</c:v>
                </c:pt>
                <c:pt idx="1">
                  <c:v>0.8</c:v>
                </c:pt>
                <c:pt idx="2">
                  <c:v>0.85</c:v>
                </c:pt>
                <c:pt idx="3">
                  <c:v>0.44999999999999929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</c:ser>
        <c:marker val="1"/>
        <c:axId val="161192960"/>
        <c:axId val="161203328"/>
      </c:lineChart>
      <c:catAx>
        <c:axId val="16119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03328"/>
        <c:crosses val="autoZero"/>
        <c:auto val="1"/>
        <c:lblAlgn val="ctr"/>
        <c:lblOffset val="100"/>
        <c:tickLblSkip val="1"/>
        <c:tickMarkSkip val="1"/>
      </c:catAx>
      <c:valAx>
        <c:axId val="1612033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9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7976"/>
          <c:h val="0.80964386444701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573"/>
          <c:y val="0.1117379692965075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38"/>
        </c:manualLayout>
      </c:layout>
      <c:lineChart>
        <c:grouping val="standard"/>
        <c:ser>
          <c:idx val="4"/>
          <c:order val="0"/>
          <c:tx>
            <c:strRef>
              <c:f>'5.6.3'!$N$16:$N$19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'5.6.3'!$N$20:$N$26</c:f>
              <c:numCache>
                <c:formatCode>#,##0.0</c:formatCode>
                <c:ptCount val="7"/>
                <c:pt idx="0">
                  <c:v>670.55</c:v>
                </c:pt>
                <c:pt idx="1">
                  <c:v>507.32499999999999</c:v>
                </c:pt>
                <c:pt idx="2">
                  <c:v>445</c:v>
                </c:pt>
                <c:pt idx="3">
                  <c:v>429.35</c:v>
                </c:pt>
                <c:pt idx="4">
                  <c:v>337.3</c:v>
                </c:pt>
                <c:pt idx="5">
                  <c:v>253.7</c:v>
                </c:pt>
                <c:pt idx="6">
                  <c:v>207.3</c:v>
                </c:pt>
              </c:numCache>
            </c:numRef>
          </c:val>
        </c:ser>
        <c:ser>
          <c:idx val="5"/>
          <c:order val="1"/>
          <c:tx>
            <c:strRef>
              <c:f>'5.6.3'!$O$16:$O$19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'5.6.3'!$O$20:$O$26</c:f>
              <c:numCache>
                <c:formatCode>#,##0.0</c:formatCode>
                <c:ptCount val="7"/>
                <c:pt idx="0">
                  <c:v>37.15</c:v>
                </c:pt>
                <c:pt idx="1">
                  <c:v>36.774999999999999</c:v>
                </c:pt>
                <c:pt idx="2">
                  <c:v>41.375</c:v>
                </c:pt>
                <c:pt idx="3">
                  <c:v>48.3</c:v>
                </c:pt>
                <c:pt idx="4">
                  <c:v>53.6</c:v>
                </c:pt>
                <c:pt idx="5">
                  <c:v>48.725000000000001</c:v>
                </c:pt>
                <c:pt idx="6">
                  <c:v>38</c:v>
                </c:pt>
              </c:numCache>
            </c:numRef>
          </c:val>
        </c:ser>
        <c:ser>
          <c:idx val="0"/>
          <c:order val="2"/>
          <c:tx>
            <c:strRef>
              <c:f>'5.6.3'!$M$17:$M$19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'5.6.3'!$A$20:$A$26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'5.6.3'!$M$20:$M$26</c:f>
              <c:numCache>
                <c:formatCode>#,##0.0</c:formatCode>
                <c:ptCount val="7"/>
                <c:pt idx="0">
                  <c:v>6.875</c:v>
                </c:pt>
                <c:pt idx="1">
                  <c:v>3.4750000000000001</c:v>
                </c:pt>
                <c:pt idx="2">
                  <c:v>6.55</c:v>
                </c:pt>
                <c:pt idx="3">
                  <c:v>3.8499999999999943</c:v>
                </c:pt>
                <c:pt idx="4">
                  <c:v>3.3</c:v>
                </c:pt>
                <c:pt idx="5">
                  <c:v>3.7749999999999999</c:v>
                </c:pt>
                <c:pt idx="6">
                  <c:v>2.9</c:v>
                </c:pt>
              </c:numCache>
            </c:numRef>
          </c:val>
        </c:ser>
        <c:marker val="1"/>
        <c:axId val="161105792"/>
        <c:axId val="161116160"/>
      </c:lineChart>
      <c:catAx>
        <c:axId val="161105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16160"/>
        <c:crosses val="autoZero"/>
        <c:auto val="1"/>
        <c:lblAlgn val="ctr"/>
        <c:lblOffset val="100"/>
        <c:tickLblSkip val="1"/>
        <c:tickMarkSkip val="1"/>
      </c:catAx>
      <c:valAx>
        <c:axId val="1611161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0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1101"/>
          <c:y val="0.26990288139585183"/>
          <c:w val="0.13579534010228958"/>
          <c:h val="0.45203397715329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3279151780036341"/>
          <c:y val="3.42857142857147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ser>
          <c:idx val="0"/>
          <c:order val="0"/>
          <c:tx>
            <c:strRef>
              <c:f>'5.7'!$B$9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0.0</c:formatCode>
                <c:ptCount val="2"/>
                <c:pt idx="0">
                  <c:v>558.4</c:v>
                </c:pt>
                <c:pt idx="1">
                  <c:v>177.4</c:v>
                </c:pt>
              </c:numCache>
            </c:numRef>
          </c:val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0.0</c:formatCode>
                <c:ptCount val="2"/>
                <c:pt idx="0">
                  <c:v>565.82500000000005</c:v>
                </c:pt>
                <c:pt idx="1">
                  <c:v>170.95</c:v>
                </c:pt>
              </c:numCache>
            </c:numRef>
          </c:val>
        </c:ser>
        <c:axId val="161227520"/>
        <c:axId val="161229056"/>
      </c:barChart>
      <c:catAx>
        <c:axId val="161227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29056"/>
        <c:crosses val="autoZero"/>
        <c:auto val="1"/>
        <c:lblAlgn val="ctr"/>
        <c:lblOffset val="100"/>
        <c:tickLblSkip val="1"/>
        <c:tickMarkSkip val="1"/>
      </c:catAx>
      <c:valAx>
        <c:axId val="161229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27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0945"/>
          <c:y val="0.30285714285714288"/>
          <c:w val="0.28997375328084607"/>
          <c:h val="7.14285714285714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.emf"/><Relationship Id="rId4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.emf"/><Relationship Id="rId4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3402" name="Group 1"/>
        <xdr:cNvGrpSpPr>
          <a:grpSpLocks/>
        </xdr:cNvGrpSpPr>
      </xdr:nvGrpSpPr>
      <xdr:grpSpPr bwMode="auto">
        <a:xfrm>
          <a:off x="6039492" y="683231"/>
          <a:ext cx="0" cy="0"/>
          <a:chOff x="980" y="213"/>
          <a:chExt cx="56" cy="19"/>
        </a:xfrm>
      </xdr:grpSpPr>
      <xdr:pic>
        <xdr:nvPicPr>
          <xdr:cNvPr id="3408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409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0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411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3403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0787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3404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240625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3405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4025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3406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56447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3407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7264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38100</xdr:rowOff>
    </xdr:from>
    <xdr:to>
      <xdr:col>14</xdr:col>
      <xdr:colOff>809625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152400</xdr:rowOff>
    </xdr:from>
    <xdr:to>
      <xdr:col>14</xdr:col>
      <xdr:colOff>742950</xdr:colOff>
      <xdr:row>94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36</xdr:row>
      <xdr:rowOff>85725</xdr:rowOff>
    </xdr:from>
    <xdr:to>
      <xdr:col>14</xdr:col>
      <xdr:colOff>781050</xdr:colOff>
      <xdr:row>65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85725</xdr:rowOff>
    </xdr:from>
    <xdr:to>
      <xdr:col>12</xdr:col>
      <xdr:colOff>752475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60</xdr:row>
      <xdr:rowOff>114300</xdr:rowOff>
    </xdr:from>
    <xdr:to>
      <xdr:col>12</xdr:col>
      <xdr:colOff>942975</xdr:colOff>
      <xdr:row>89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34</xdr:row>
      <xdr:rowOff>0</xdr:rowOff>
    </xdr:from>
    <xdr:to>
      <xdr:col>12</xdr:col>
      <xdr:colOff>809625</xdr:colOff>
      <xdr:row>58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14</xdr:col>
      <xdr:colOff>819150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36</xdr:row>
      <xdr:rowOff>19050</xdr:rowOff>
    </xdr:from>
    <xdr:to>
      <xdr:col>14</xdr:col>
      <xdr:colOff>866775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 macro="">
      <xdr:nvGraphicFramePr>
        <xdr:cNvPr id="421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1028700</xdr:colOff>
      <xdr:row>71</xdr:row>
      <xdr:rowOff>47625</xdr:rowOff>
    </xdr:to>
    <xdr:graphicFrame macro="">
      <xdr:nvGraphicFramePr>
        <xdr:cNvPr id="422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1000125</xdr:colOff>
      <xdr:row>47</xdr:row>
      <xdr:rowOff>142875</xdr:rowOff>
    </xdr:to>
    <xdr:graphicFrame macro="">
      <xdr:nvGraphicFramePr>
        <xdr:cNvPr id="422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73</xdr:row>
      <xdr:rowOff>47625</xdr:rowOff>
    </xdr:from>
    <xdr:to>
      <xdr:col>8</xdr:col>
      <xdr:colOff>1057275</xdr:colOff>
      <xdr:row>94</xdr:row>
      <xdr:rowOff>95250</xdr:rowOff>
    </xdr:to>
    <xdr:graphicFrame macro="">
      <xdr:nvGraphicFramePr>
        <xdr:cNvPr id="422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41274</xdr:colOff>
      <xdr:row>25</xdr:row>
      <xdr:rowOff>101600</xdr:rowOff>
    </xdr:from>
    <xdr:to>
      <xdr:col>5</xdr:col>
      <xdr:colOff>342900</xdr:colOff>
      <xdr:row>51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onso/AppData/Local/Microsoft/Windows/Temporary%20Internet%20Files/Content.Outlook/DQALC0MK/TABLA%205%2012%20(mjp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ANUA2001-C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Web/Anuario%20Capitulos%20Excel/AE08-C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2"/>
    </sheetNames>
    <sheetDataSet>
      <sheetData sheetId="0">
        <row r="6">
          <cell r="B6" t="str">
            <v>Trabajo total</v>
          </cell>
          <cell r="C6" t="str">
            <v>Trabajo no asalariado</v>
          </cell>
          <cell r="D6" t="str">
            <v>Trabajo asalariado</v>
          </cell>
        </row>
        <row r="7">
          <cell r="A7">
            <v>1999</v>
          </cell>
          <cell r="B7">
            <v>1112.739337368421</v>
          </cell>
          <cell r="C7">
            <v>701.17200000000003</v>
          </cell>
          <cell r="D7">
            <v>411.56733736842102</v>
          </cell>
        </row>
        <row r="8">
          <cell r="A8">
            <v>2000</v>
          </cell>
          <cell r="B8">
            <v>1101.4512295783284</v>
          </cell>
          <cell r="C8">
            <v>676.78992338315572</v>
          </cell>
          <cell r="D8">
            <v>424.66130619517264</v>
          </cell>
        </row>
        <row r="9">
          <cell r="A9">
            <v>2001</v>
          </cell>
          <cell r="B9">
            <v>1098.7380544388184</v>
          </cell>
          <cell r="C9">
            <v>666.46287333528119</v>
          </cell>
          <cell r="D9">
            <v>432.27518110353719</v>
          </cell>
        </row>
        <row r="10">
          <cell r="A10">
            <v>2002</v>
          </cell>
          <cell r="B10">
            <v>1069.3139203287271</v>
          </cell>
          <cell r="C10">
            <v>654.02862423577812</v>
          </cell>
          <cell r="D10">
            <v>415.28529609294901</v>
          </cell>
        </row>
        <row r="11">
          <cell r="A11">
            <v>2003</v>
          </cell>
          <cell r="B11">
            <v>1022.6649342105263</v>
          </cell>
          <cell r="C11">
            <v>635.07600000000002</v>
          </cell>
          <cell r="D11">
            <v>387.5889342105263</v>
          </cell>
        </row>
        <row r="12">
          <cell r="A12">
            <v>2004</v>
          </cell>
          <cell r="B12">
            <v>1032.1562896067383</v>
          </cell>
          <cell r="C12">
            <v>632.78512939156235</v>
          </cell>
          <cell r="D12">
            <v>399.37116021517591</v>
          </cell>
        </row>
        <row r="13">
          <cell r="A13">
            <v>2005</v>
          </cell>
          <cell r="B13">
            <v>1017.2341710526316</v>
          </cell>
          <cell r="C13">
            <v>638.88300000000004</v>
          </cell>
          <cell r="D13">
            <v>378.35117105263157</v>
          </cell>
        </row>
        <row r="14">
          <cell r="A14">
            <v>2006</v>
          </cell>
          <cell r="B14">
            <v>1013.2863266929686</v>
          </cell>
          <cell r="C14">
            <v>644.54488436516544</v>
          </cell>
          <cell r="D14">
            <v>368.74144232780316</v>
          </cell>
        </row>
        <row r="15">
          <cell r="A15">
            <v>2007</v>
          </cell>
          <cell r="B15">
            <v>998.23414912280703</v>
          </cell>
          <cell r="C15">
            <v>612.74308400000007</v>
          </cell>
          <cell r="D15">
            <v>385.49106512280696</v>
          </cell>
        </row>
        <row r="16">
          <cell r="A16">
            <v>2008</v>
          </cell>
          <cell r="B16">
            <v>1012.3963046605141</v>
          </cell>
          <cell r="C16">
            <v>625.53226131171311</v>
          </cell>
          <cell r="D16">
            <v>386.86404334880103</v>
          </cell>
        </row>
        <row r="17">
          <cell r="A17">
            <v>2009</v>
          </cell>
          <cell r="B17">
            <v>922.0262859649124</v>
          </cell>
          <cell r="C17">
            <v>565.96463914570199</v>
          </cell>
          <cell r="D17">
            <v>356.06164681921041</v>
          </cell>
        </row>
        <row r="18">
          <cell r="A18">
            <v>2010</v>
          </cell>
          <cell r="B18">
            <v>963.768746001257</v>
          </cell>
          <cell r="C18">
            <v>562.52812518533995</v>
          </cell>
          <cell r="D18">
            <v>401.24062081591705</v>
          </cell>
        </row>
        <row r="19">
          <cell r="A19">
            <v>2011</v>
          </cell>
          <cell r="B19">
            <v>903.30556547606636</v>
          </cell>
          <cell r="C19">
            <v>510.94139163721667</v>
          </cell>
          <cell r="D19">
            <v>392.36417383884969</v>
          </cell>
        </row>
        <row r="20">
          <cell r="A20">
            <v>2012</v>
          </cell>
          <cell r="B20">
            <v>889.65144698269035</v>
          </cell>
          <cell r="C20">
            <v>520.15808729607772</v>
          </cell>
          <cell r="D20">
            <v>369.49335968661262</v>
          </cell>
        </row>
        <row r="21">
          <cell r="A21">
            <v>2013</v>
          </cell>
          <cell r="B21">
            <v>841.68</v>
          </cell>
          <cell r="C21">
            <v>470.11</v>
          </cell>
          <cell r="D21">
            <v>371.56999999999994</v>
          </cell>
        </row>
        <row r="22">
          <cell r="A22">
            <v>2014</v>
          </cell>
          <cell r="B22">
            <v>824.28</v>
          </cell>
          <cell r="C22">
            <v>438.72</v>
          </cell>
          <cell r="D22">
            <v>385.55999999999995</v>
          </cell>
        </row>
        <row r="23">
          <cell r="A23">
            <v>2015</v>
          </cell>
          <cell r="B23">
            <v>802.78641764779138</v>
          </cell>
          <cell r="C23">
            <v>404.42069221187955</v>
          </cell>
          <cell r="D23">
            <v>398.36572543591183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control" Target="../activeX/activeX15.xml"/><Relationship Id="rId7" Type="http://schemas.openxmlformats.org/officeDocument/2006/relationships/control" Target="../activeX/activeX19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18.xml"/><Relationship Id="rId5" Type="http://schemas.openxmlformats.org/officeDocument/2006/relationships/control" Target="../activeX/activeX17.xml"/><Relationship Id="rId4" Type="http://schemas.openxmlformats.org/officeDocument/2006/relationships/control" Target="../activeX/activeX16.xml"/><Relationship Id="rId9" Type="http://schemas.openxmlformats.org/officeDocument/2006/relationships/control" Target="../activeX/activeX2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7.xml"/><Relationship Id="rId3" Type="http://schemas.openxmlformats.org/officeDocument/2006/relationships/control" Target="../activeX/activeX22.xml"/><Relationship Id="rId7" Type="http://schemas.openxmlformats.org/officeDocument/2006/relationships/control" Target="../activeX/activeX2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25.xml"/><Relationship Id="rId5" Type="http://schemas.openxmlformats.org/officeDocument/2006/relationships/control" Target="../activeX/activeX24.xml"/><Relationship Id="rId4" Type="http://schemas.openxmlformats.org/officeDocument/2006/relationships/control" Target="../activeX/activeX23.xml"/><Relationship Id="rId9" Type="http://schemas.openxmlformats.org/officeDocument/2006/relationships/control" Target="../activeX/activeX2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control" Target="../activeX/activeX9.xml"/><Relationship Id="rId10" Type="http://schemas.openxmlformats.org/officeDocument/2006/relationships/control" Target="../activeX/activeX14.xml"/><Relationship Id="rId4" Type="http://schemas.openxmlformats.org/officeDocument/2006/relationships/control" Target="../activeX/activeX8.xml"/><Relationship Id="rId9" Type="http://schemas.openxmlformats.org/officeDocument/2006/relationships/control" Target="../activeX/activeX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Y125"/>
  <sheetViews>
    <sheetView showGridLines="0" view="pageBreakPreview" zoomScaleNormal="75" zoomScaleSheetLayoutView="100" workbookViewId="0">
      <selection activeCell="C38" sqref="C38"/>
    </sheetView>
  </sheetViews>
  <sheetFormatPr baseColWidth="10" defaultColWidth="19.14062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03125" style="3" customWidth="1"/>
    <col min="12" max="16384" width="19.140625" style="3"/>
  </cols>
  <sheetData>
    <row r="1" spans="1:25" ht="18">
      <c r="A1" s="617" t="s">
        <v>180</v>
      </c>
      <c r="B1" s="617"/>
      <c r="C1" s="617"/>
      <c r="D1" s="617"/>
      <c r="E1" s="617"/>
      <c r="F1" s="617"/>
      <c r="G1" s="617"/>
      <c r="H1" s="617"/>
      <c r="I1" s="617"/>
      <c r="J1" s="617"/>
      <c r="K1" s="2"/>
    </row>
    <row r="2" spans="1:25" ht="12.75" customHeight="1">
      <c r="A2" s="14"/>
      <c r="B2" s="14"/>
      <c r="C2" s="14"/>
      <c r="D2" s="14"/>
      <c r="E2" s="14"/>
      <c r="F2" s="14"/>
      <c r="G2" s="2"/>
      <c r="H2" s="2"/>
      <c r="I2" s="2"/>
      <c r="J2" s="2"/>
      <c r="K2" s="2"/>
    </row>
    <row r="3" spans="1:25" ht="27" customHeight="1">
      <c r="A3" s="618" t="s">
        <v>346</v>
      </c>
      <c r="B3" s="618"/>
      <c r="C3" s="618"/>
      <c r="D3" s="618"/>
      <c r="E3" s="618"/>
      <c r="F3" s="618"/>
      <c r="G3" s="618"/>
      <c r="H3" s="618"/>
      <c r="I3" s="618"/>
      <c r="J3" s="618"/>
      <c r="K3" s="2"/>
    </row>
    <row r="4" spans="1:25" ht="14.2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25" ht="37.5" customHeight="1" thickBot="1">
      <c r="A5" s="256" t="s">
        <v>1</v>
      </c>
      <c r="B5" s="147" t="s">
        <v>2</v>
      </c>
      <c r="C5" s="147" t="s">
        <v>1</v>
      </c>
      <c r="D5" s="147" t="s">
        <v>2</v>
      </c>
      <c r="E5" s="147" t="s">
        <v>1</v>
      </c>
      <c r="F5" s="147" t="s">
        <v>2</v>
      </c>
      <c r="G5" s="147" t="s">
        <v>1</v>
      </c>
      <c r="H5" s="147" t="s">
        <v>2</v>
      </c>
      <c r="I5" s="147" t="s">
        <v>1</v>
      </c>
      <c r="J5" s="148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>
      <c r="A6" s="418">
        <v>1991</v>
      </c>
      <c r="B6" s="136">
        <v>38874573</v>
      </c>
      <c r="C6" s="421" t="s">
        <v>105</v>
      </c>
      <c r="D6" s="136">
        <v>45828172</v>
      </c>
      <c r="E6" s="421">
        <v>2027</v>
      </c>
      <c r="F6" s="136">
        <v>45621112</v>
      </c>
      <c r="G6" s="421">
        <v>2045</v>
      </c>
      <c r="H6" s="136">
        <v>44339781</v>
      </c>
      <c r="I6" s="421">
        <v>2063</v>
      </c>
      <c r="J6" s="137">
        <v>41127636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>
      <c r="A7" s="419">
        <v>1992</v>
      </c>
      <c r="B7" s="138">
        <v>39003524</v>
      </c>
      <c r="C7" s="422" t="s">
        <v>106</v>
      </c>
      <c r="D7" s="138">
        <v>46017560</v>
      </c>
      <c r="E7" s="422">
        <v>2028</v>
      </c>
      <c r="F7" s="138">
        <v>45552651</v>
      </c>
      <c r="G7" s="422">
        <v>2046</v>
      </c>
      <c r="H7" s="138">
        <v>44236323</v>
      </c>
      <c r="I7" s="422">
        <v>2064</v>
      </c>
      <c r="J7" s="140">
        <v>40883832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>
      <c r="A8" s="419">
        <v>1993</v>
      </c>
      <c r="B8" s="138">
        <v>39131966</v>
      </c>
      <c r="C8" s="422" t="s">
        <v>107</v>
      </c>
      <c r="D8" s="138">
        <v>46143904</v>
      </c>
      <c r="E8" s="422">
        <v>2029</v>
      </c>
      <c r="F8" s="138">
        <v>45484908</v>
      </c>
      <c r="G8" s="422">
        <v>2047</v>
      </c>
      <c r="H8" s="138">
        <v>44124688</v>
      </c>
      <c r="I8" s="139"/>
      <c r="J8" s="140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>
      <c r="A9" s="419">
        <v>1994</v>
      </c>
      <c r="B9" s="138">
        <v>39246833</v>
      </c>
      <c r="C9" s="422" t="s">
        <v>447</v>
      </c>
      <c r="D9" s="138">
        <v>46196278</v>
      </c>
      <c r="E9" s="422">
        <v>2030</v>
      </c>
      <c r="F9" s="138">
        <v>45417952</v>
      </c>
      <c r="G9" s="422">
        <v>2048</v>
      </c>
      <c r="H9" s="138">
        <v>44003876</v>
      </c>
      <c r="I9" s="139"/>
      <c r="J9" s="140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>
      <c r="A10" s="419">
        <v>1995</v>
      </c>
      <c r="B10" s="138">
        <v>39343100</v>
      </c>
      <c r="C10" s="422" t="s">
        <v>108</v>
      </c>
      <c r="D10" s="138">
        <v>46096871</v>
      </c>
      <c r="E10" s="422">
        <v>2031</v>
      </c>
      <c r="F10" s="138">
        <v>45351545</v>
      </c>
      <c r="G10" s="422">
        <v>2049</v>
      </c>
      <c r="H10" s="138">
        <v>43872621</v>
      </c>
      <c r="I10" s="139"/>
      <c r="J10" s="140"/>
      <c r="K10"/>
      <c r="L10"/>
    </row>
    <row r="11" spans="1:25">
      <c r="A11" s="419">
        <v>1996</v>
      </c>
      <c r="B11" s="138">
        <v>39430933</v>
      </c>
      <c r="C11" s="422" t="s">
        <v>450</v>
      </c>
      <c r="D11" s="138">
        <v>46507760</v>
      </c>
      <c r="E11" s="422">
        <v>2032</v>
      </c>
      <c r="F11" s="138">
        <v>45285731</v>
      </c>
      <c r="G11" s="422">
        <v>2050</v>
      </c>
      <c r="H11" s="138">
        <v>43731748</v>
      </c>
      <c r="I11" s="139"/>
      <c r="J11" s="140"/>
      <c r="K11"/>
      <c r="L11"/>
    </row>
    <row r="12" spans="1:25">
      <c r="A12" s="419">
        <v>1997</v>
      </c>
      <c r="B12" s="138">
        <v>39525438</v>
      </c>
      <c r="C12" s="422" t="s">
        <v>109</v>
      </c>
      <c r="D12" s="138">
        <v>46436797</v>
      </c>
      <c r="E12" s="422">
        <v>2033</v>
      </c>
      <c r="F12" s="138">
        <v>45220223</v>
      </c>
      <c r="G12" s="422">
        <v>2051</v>
      </c>
      <c r="H12" s="138">
        <v>43581814</v>
      </c>
      <c r="I12" s="139"/>
      <c r="J12" s="140"/>
      <c r="K12"/>
      <c r="L12"/>
    </row>
    <row r="13" spans="1:25">
      <c r="A13" s="419">
        <v>1998</v>
      </c>
      <c r="B13" s="138">
        <v>39639388</v>
      </c>
      <c r="C13" s="422">
        <v>2016</v>
      </c>
      <c r="D13" s="138">
        <v>46369238</v>
      </c>
      <c r="E13" s="422">
        <v>2034</v>
      </c>
      <c r="F13" s="138">
        <v>45154897</v>
      </c>
      <c r="G13" s="422">
        <v>2052</v>
      </c>
      <c r="H13" s="138">
        <v>43422545</v>
      </c>
      <c r="I13" s="139"/>
      <c r="J13" s="140"/>
      <c r="K13"/>
      <c r="L13"/>
    </row>
    <row r="14" spans="1:25">
      <c r="A14" s="419">
        <v>1999</v>
      </c>
      <c r="B14" s="138">
        <v>39802827</v>
      </c>
      <c r="C14" s="422">
        <v>2017</v>
      </c>
      <c r="D14" s="138">
        <v>46303332</v>
      </c>
      <c r="E14" s="422">
        <v>2035</v>
      </c>
      <c r="F14" s="138">
        <v>45089535</v>
      </c>
      <c r="G14" s="422">
        <v>2053</v>
      </c>
      <c r="H14" s="138">
        <v>43253390</v>
      </c>
      <c r="I14" s="139"/>
      <c r="J14" s="140"/>
      <c r="K14"/>
      <c r="L14"/>
    </row>
    <row r="15" spans="1:25" ht="13.15" customHeight="1">
      <c r="A15" s="419" t="s">
        <v>451</v>
      </c>
      <c r="B15" s="138">
        <v>40049708</v>
      </c>
      <c r="C15" s="422">
        <v>2018</v>
      </c>
      <c r="D15" s="138">
        <v>46237861</v>
      </c>
      <c r="E15" s="422">
        <v>2036</v>
      </c>
      <c r="F15" s="138">
        <v>45023919</v>
      </c>
      <c r="G15" s="422">
        <v>2054</v>
      </c>
      <c r="H15" s="138">
        <v>43075084</v>
      </c>
      <c r="I15" s="139"/>
      <c r="J15" s="140"/>
      <c r="K15"/>
      <c r="L15"/>
    </row>
    <row r="16" spans="1:25">
      <c r="A16" s="419" t="s">
        <v>98</v>
      </c>
      <c r="B16" s="138">
        <v>40476723</v>
      </c>
      <c r="C16" s="422">
        <v>2019</v>
      </c>
      <c r="D16" s="138">
        <v>46171990</v>
      </c>
      <c r="E16" s="422">
        <v>2037</v>
      </c>
      <c r="F16" s="138">
        <v>44957588</v>
      </c>
      <c r="G16" s="422">
        <v>2055</v>
      </c>
      <c r="H16" s="138">
        <v>42888408</v>
      </c>
      <c r="I16" s="139"/>
      <c r="J16" s="140"/>
      <c r="K16"/>
      <c r="L16"/>
    </row>
    <row r="17" spans="1:12" ht="13.9" customHeight="1">
      <c r="A17" s="419" t="s">
        <v>448</v>
      </c>
      <c r="B17" s="138">
        <v>40964244</v>
      </c>
      <c r="C17" s="422">
        <v>2020</v>
      </c>
      <c r="D17" s="138">
        <v>46105324</v>
      </c>
      <c r="E17" s="422">
        <v>2038</v>
      </c>
      <c r="F17" s="138">
        <v>44890595</v>
      </c>
      <c r="G17" s="422">
        <v>2056</v>
      </c>
      <c r="H17" s="138">
        <v>42693309</v>
      </c>
      <c r="I17" s="139"/>
      <c r="J17" s="140"/>
      <c r="K17"/>
      <c r="L17"/>
    </row>
    <row r="18" spans="1:12">
      <c r="A18" s="419" t="s">
        <v>99</v>
      </c>
      <c r="B18" s="138">
        <v>42004575</v>
      </c>
      <c r="C18" s="422">
        <v>2021</v>
      </c>
      <c r="D18" s="138">
        <v>46037605</v>
      </c>
      <c r="E18" s="422">
        <v>2039</v>
      </c>
      <c r="F18" s="138">
        <v>44822879</v>
      </c>
      <c r="G18" s="422">
        <v>2057</v>
      </c>
      <c r="H18" s="138">
        <v>42490217</v>
      </c>
      <c r="I18" s="139"/>
      <c r="J18" s="140"/>
      <c r="K18"/>
      <c r="L18"/>
    </row>
    <row r="19" spans="1:12">
      <c r="A19" s="419" t="s">
        <v>100</v>
      </c>
      <c r="B19" s="138">
        <v>42640220</v>
      </c>
      <c r="C19" s="422">
        <v>2022</v>
      </c>
      <c r="D19" s="138">
        <v>45968939</v>
      </c>
      <c r="E19" s="422">
        <v>2040</v>
      </c>
      <c r="F19" s="138">
        <v>44753998</v>
      </c>
      <c r="G19" s="422">
        <v>2058</v>
      </c>
      <c r="H19" s="138">
        <v>42278813</v>
      </c>
      <c r="I19" s="139"/>
      <c r="J19" s="140"/>
      <c r="K19"/>
      <c r="L19"/>
    </row>
    <row r="20" spans="1:12">
      <c r="A20" s="419" t="s">
        <v>101</v>
      </c>
      <c r="B20" s="138">
        <v>43209511</v>
      </c>
      <c r="C20" s="422">
        <v>2023</v>
      </c>
      <c r="D20" s="138">
        <v>45899538</v>
      </c>
      <c r="E20" s="422">
        <v>2041</v>
      </c>
      <c r="F20" s="138">
        <v>44680774</v>
      </c>
      <c r="G20" s="422">
        <v>2059</v>
      </c>
      <c r="H20" s="138">
        <v>42059994</v>
      </c>
      <c r="I20" s="139"/>
      <c r="J20" s="140"/>
      <c r="K20"/>
      <c r="L20"/>
    </row>
    <row r="21" spans="1:12">
      <c r="A21" s="419" t="s">
        <v>102</v>
      </c>
      <c r="B21" s="138">
        <v>43739556</v>
      </c>
      <c r="C21" s="422">
        <v>2024</v>
      </c>
      <c r="D21" s="138">
        <v>45829722</v>
      </c>
      <c r="E21" s="422">
        <v>2042</v>
      </c>
      <c r="F21" s="138">
        <v>44604273</v>
      </c>
      <c r="G21" s="422">
        <v>2060</v>
      </c>
      <c r="H21" s="138">
        <v>41834615</v>
      </c>
      <c r="I21" s="139"/>
      <c r="J21" s="140"/>
      <c r="K21"/>
      <c r="L21"/>
    </row>
    <row r="22" spans="1:12">
      <c r="A22" s="419" t="s">
        <v>103</v>
      </c>
      <c r="B22" s="138">
        <v>44231870</v>
      </c>
      <c r="C22" s="422">
        <v>2025</v>
      </c>
      <c r="D22" s="138">
        <v>45759849</v>
      </c>
      <c r="E22" s="422">
        <v>2043</v>
      </c>
      <c r="F22" s="138">
        <v>44522953</v>
      </c>
      <c r="G22" s="422">
        <v>2061</v>
      </c>
      <c r="H22" s="138">
        <v>41603330</v>
      </c>
      <c r="I22" s="139"/>
      <c r="J22" s="140"/>
      <c r="K22"/>
      <c r="L22"/>
    </row>
    <row r="23" spans="1:12" ht="13.5" thickBot="1">
      <c r="A23" s="420" t="s">
        <v>104</v>
      </c>
      <c r="B23" s="141">
        <v>44687483</v>
      </c>
      <c r="C23" s="422">
        <v>2026</v>
      </c>
      <c r="D23" s="141">
        <v>45690270</v>
      </c>
      <c r="E23" s="422">
        <v>2044</v>
      </c>
      <c r="F23" s="141">
        <v>44434981</v>
      </c>
      <c r="G23" s="422">
        <v>2062</v>
      </c>
      <c r="H23" s="141">
        <v>41367513</v>
      </c>
      <c r="I23" s="142"/>
      <c r="J23" s="143"/>
      <c r="K23"/>
      <c r="L23"/>
    </row>
    <row r="24" spans="1:12">
      <c r="A24" s="619" t="s">
        <v>387</v>
      </c>
      <c r="B24" s="619"/>
      <c r="C24" s="619"/>
      <c r="D24" s="144"/>
      <c r="E24" s="145"/>
      <c r="F24" s="144"/>
      <c r="G24" s="145"/>
      <c r="H24" s="144"/>
      <c r="I24" s="145"/>
      <c r="J24" s="146"/>
      <c r="K24"/>
      <c r="L24"/>
    </row>
    <row r="25" spans="1:12" ht="14.25">
      <c r="A25" s="621" t="s">
        <v>347</v>
      </c>
      <c r="B25" s="621"/>
      <c r="C25" s="621"/>
      <c r="D25" s="621"/>
      <c r="E25" s="621"/>
      <c r="F25" s="1"/>
      <c r="G25" s="1"/>
      <c r="H25" s="1"/>
      <c r="I25" s="1"/>
      <c r="J25" s="1"/>
      <c r="K25" s="1"/>
    </row>
    <row r="26" spans="1:12">
      <c r="A26" s="620" t="s">
        <v>449</v>
      </c>
      <c r="B26" s="620"/>
      <c r="C26" s="620"/>
      <c r="D26" s="620"/>
      <c r="E26" s="620"/>
      <c r="F26" s="1"/>
      <c r="G26" s="1"/>
      <c r="H26" s="1"/>
      <c r="I26" s="1"/>
      <c r="J26" s="1"/>
      <c r="K26" s="1"/>
    </row>
    <row r="27" spans="1:1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74" spans="1:11">
      <c r="A74" s="2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>
      <c r="B119" s="1"/>
      <c r="C119" s="1"/>
      <c r="D119" s="1"/>
      <c r="E119" s="1"/>
      <c r="F119" s="1"/>
      <c r="G119" s="1"/>
    </row>
    <row r="120" spans="2:11">
      <c r="B120" s="1"/>
      <c r="C120" s="1"/>
      <c r="D120" s="1"/>
      <c r="E120" s="1"/>
      <c r="F120" s="1"/>
      <c r="G120" s="1"/>
    </row>
    <row r="121" spans="2:11">
      <c r="B121" s="1"/>
      <c r="C121" s="1"/>
      <c r="D121" s="1"/>
      <c r="E121" s="1"/>
      <c r="F121" s="1"/>
      <c r="G121" s="1"/>
    </row>
    <row r="122" spans="2:11">
      <c r="B122" s="1"/>
      <c r="C122" s="1"/>
      <c r="D122" s="1"/>
      <c r="E122" s="1"/>
      <c r="F122" s="1"/>
      <c r="G122" s="1"/>
    </row>
    <row r="123" spans="2:11">
      <c r="B123" s="1"/>
      <c r="C123" s="1"/>
      <c r="D123" s="1"/>
      <c r="E123" s="1"/>
      <c r="F123" s="1"/>
      <c r="G123" s="1"/>
    </row>
    <row r="124" spans="2:11">
      <c r="B124" s="1"/>
      <c r="C124" s="1"/>
      <c r="D124" s="1"/>
      <c r="E124" s="1"/>
      <c r="F124" s="1"/>
      <c r="G124" s="1"/>
    </row>
    <row r="125" spans="2:11">
      <c r="B125" s="1"/>
      <c r="C125" s="1"/>
      <c r="D125" s="1"/>
      <c r="E125" s="1"/>
      <c r="F125" s="1"/>
      <c r="G125" s="1"/>
    </row>
  </sheetData>
  <mergeCells count="5">
    <mergeCell ref="A1:J1"/>
    <mergeCell ref="A3:J3"/>
    <mergeCell ref="A24:C24"/>
    <mergeCell ref="A26:E26"/>
    <mergeCell ref="A25:E2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4"/>
  <sheetViews>
    <sheetView showGridLines="0" view="pageBreakPreview" topLeftCell="A13" zoomScale="75" zoomScaleNormal="75" zoomScaleSheetLayoutView="75" workbookViewId="0">
      <selection activeCell="C38" sqref="C38"/>
    </sheetView>
  </sheetViews>
  <sheetFormatPr baseColWidth="10" defaultRowHeight="12.75"/>
  <cols>
    <col min="1" max="2" width="19.85546875" style="23" customWidth="1"/>
    <col min="3" max="3" width="25" style="23" customWidth="1"/>
    <col min="4" max="4" width="24" style="23" customWidth="1"/>
    <col min="5" max="7" width="19.85546875" style="23" customWidth="1"/>
    <col min="8" max="8" width="26" style="23" customWidth="1"/>
    <col min="9" max="9" width="19.85546875" style="23" customWidth="1"/>
    <col min="10" max="10" width="22" style="23" customWidth="1"/>
    <col min="11" max="11" width="26.5703125" style="23" customWidth="1"/>
    <col min="12" max="12" width="24.42578125" style="23" customWidth="1"/>
    <col min="13" max="13" width="21.85546875" style="23" customWidth="1"/>
    <col min="14" max="14" width="15.140625" style="23" customWidth="1"/>
    <col min="15" max="15" width="14.28515625" style="23" customWidth="1"/>
    <col min="16" max="16" width="13.7109375" style="23" customWidth="1"/>
    <col min="17" max="17" width="10.5703125" style="23" customWidth="1"/>
    <col min="18" max="18" width="13.28515625" style="23" customWidth="1"/>
    <col min="19" max="19" width="11.28515625" style="23" customWidth="1"/>
    <col min="20" max="20" width="12" style="23" customWidth="1"/>
    <col min="21" max="21" width="12.140625" style="23" customWidth="1"/>
    <col min="22" max="22" width="11.85546875" style="23" customWidth="1"/>
    <col min="23" max="23" width="30.7109375" style="23" customWidth="1"/>
    <col min="24" max="24" width="11.28515625" style="23" customWidth="1"/>
    <col min="25" max="25" width="11.7109375" style="23" customWidth="1"/>
    <col min="26" max="26" width="10.7109375" style="23" customWidth="1"/>
    <col min="27" max="27" width="17.7109375" style="23" customWidth="1"/>
    <col min="28" max="28" width="8.5703125" style="23" customWidth="1"/>
    <col min="29" max="29" width="8.140625" style="23" customWidth="1"/>
    <col min="30" max="30" width="9.7109375" style="23" customWidth="1"/>
    <col min="31" max="31" width="10.7109375" style="23" customWidth="1"/>
    <col min="32" max="16384" width="11.42578125" style="23"/>
  </cols>
  <sheetData>
    <row r="1" spans="1:47" ht="18">
      <c r="A1" s="666" t="s">
        <v>180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</row>
    <row r="2" spans="1:47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7" ht="15">
      <c r="A3" s="675" t="s">
        <v>198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47" ht="15">
      <c r="A4" s="668" t="s">
        <v>175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</row>
    <row r="5" spans="1:47" ht="15">
      <c r="A5" s="675" t="s">
        <v>110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</row>
    <row r="6" spans="1:47" ht="14.2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47" ht="38.25" customHeight="1">
      <c r="A7" s="672" t="s">
        <v>1</v>
      </c>
      <c r="B7" s="667" t="s">
        <v>3</v>
      </c>
      <c r="C7" s="647" t="s">
        <v>150</v>
      </c>
      <c r="D7" s="648"/>
      <c r="E7" s="685"/>
      <c r="F7" s="647" t="s">
        <v>28</v>
      </c>
      <c r="G7" s="648"/>
      <c r="H7" s="648"/>
      <c r="I7" s="648"/>
      <c r="J7" s="648"/>
      <c r="K7" s="667" t="s">
        <v>29</v>
      </c>
      <c r="L7" s="684" t="s">
        <v>30</v>
      </c>
    </row>
    <row r="8" spans="1:47" ht="24.75" customHeight="1">
      <c r="A8" s="673"/>
      <c r="B8" s="659"/>
      <c r="C8" s="658" t="s">
        <v>3</v>
      </c>
      <c r="D8" s="655" t="s">
        <v>361</v>
      </c>
      <c r="E8" s="658" t="s">
        <v>31</v>
      </c>
      <c r="F8" s="658" t="s">
        <v>67</v>
      </c>
      <c r="G8" s="655" t="s">
        <v>184</v>
      </c>
      <c r="H8" s="412" t="s">
        <v>161</v>
      </c>
      <c r="I8" s="412" t="s">
        <v>185</v>
      </c>
      <c r="J8" s="412" t="s">
        <v>187</v>
      </c>
      <c r="K8" s="659"/>
      <c r="L8" s="690"/>
    </row>
    <row r="9" spans="1:47" ht="12.75" customHeight="1">
      <c r="A9" s="673"/>
      <c r="B9" s="659"/>
      <c r="C9" s="659"/>
      <c r="D9" s="656"/>
      <c r="E9" s="659"/>
      <c r="F9" s="659"/>
      <c r="G9" s="661"/>
      <c r="H9" s="410" t="s">
        <v>192</v>
      </c>
      <c r="I9" s="410" t="s">
        <v>186</v>
      </c>
      <c r="J9" s="410" t="s">
        <v>159</v>
      </c>
      <c r="K9" s="659"/>
      <c r="L9" s="690"/>
      <c r="AA9" s="663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4"/>
      <c r="AP9" s="664"/>
      <c r="AQ9" s="664"/>
      <c r="AR9" s="664"/>
      <c r="AS9" s="664"/>
      <c r="AT9" s="664"/>
      <c r="AU9" s="47"/>
    </row>
    <row r="10" spans="1:47" ht="27.75" customHeight="1" thickBot="1">
      <c r="A10" s="674"/>
      <c r="B10" s="660"/>
      <c r="C10" s="660"/>
      <c r="D10" s="657"/>
      <c r="E10" s="660"/>
      <c r="F10" s="660"/>
      <c r="G10" s="662"/>
      <c r="H10" s="411" t="s">
        <v>193</v>
      </c>
      <c r="I10" s="411" t="s">
        <v>165</v>
      </c>
      <c r="J10" s="411" t="s">
        <v>189</v>
      </c>
      <c r="K10" s="660"/>
      <c r="L10" s="691"/>
      <c r="AA10" s="102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</row>
    <row r="11" spans="1:47">
      <c r="A11" s="173">
        <v>2005</v>
      </c>
      <c r="B11" s="171">
        <v>1912.6</v>
      </c>
      <c r="C11" s="171">
        <v>107.5</v>
      </c>
      <c r="D11" s="171">
        <v>105.72499999999999</v>
      </c>
      <c r="E11" s="171">
        <v>1.875</v>
      </c>
      <c r="F11" s="171">
        <v>161.27500000000001</v>
      </c>
      <c r="G11" s="171">
        <v>30.15</v>
      </c>
      <c r="H11" s="171">
        <v>4.6750000000000114</v>
      </c>
      <c r="I11" s="171">
        <v>12</v>
      </c>
      <c r="J11" s="171">
        <v>11.525</v>
      </c>
      <c r="K11" s="171">
        <v>151.94999999999999</v>
      </c>
      <c r="L11" s="172">
        <v>673.95000000000073</v>
      </c>
      <c r="M11" s="52"/>
      <c r="N11" s="52"/>
      <c r="O11" s="52"/>
      <c r="P11" s="52"/>
      <c r="Q11" s="52"/>
      <c r="R11" s="52"/>
      <c r="S11" s="52"/>
      <c r="T11" s="52"/>
      <c r="U11" s="52"/>
      <c r="V11"/>
      <c r="W11"/>
      <c r="X11"/>
      <c r="Y11"/>
      <c r="AA11" s="103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47"/>
    </row>
    <row r="12" spans="1:47">
      <c r="A12" s="170">
        <v>2006</v>
      </c>
      <c r="B12" s="171">
        <v>1837.1</v>
      </c>
      <c r="C12" s="171">
        <v>90.725000000000136</v>
      </c>
      <c r="D12" s="171">
        <v>87.075000000000003</v>
      </c>
      <c r="E12" s="171">
        <v>3.6500000000000057</v>
      </c>
      <c r="F12" s="171">
        <v>146.22499999999999</v>
      </c>
      <c r="G12" s="171">
        <v>30.475000000000001</v>
      </c>
      <c r="H12" s="171">
        <v>3.625</v>
      </c>
      <c r="I12" s="171">
        <v>10.55</v>
      </c>
      <c r="J12" s="171">
        <v>9.4000000000000057</v>
      </c>
      <c r="K12" s="171">
        <v>161.67500000000001</v>
      </c>
      <c r="L12" s="172">
        <v>706.70000000000073</v>
      </c>
      <c r="M12" s="52"/>
      <c r="N12" s="52"/>
      <c r="O12" s="52"/>
      <c r="P12" s="52"/>
      <c r="Q12" s="52"/>
      <c r="R12" s="52"/>
      <c r="S12" s="52"/>
      <c r="T12" s="52"/>
      <c r="U12" s="52"/>
      <c r="V12"/>
      <c r="W12"/>
      <c r="X12"/>
      <c r="Y12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47"/>
    </row>
    <row r="13" spans="1:47" ht="13.5" thickBot="1">
      <c r="A13" s="170">
        <v>2007</v>
      </c>
      <c r="B13" s="171">
        <v>1833.9</v>
      </c>
      <c r="C13" s="171">
        <v>96.75</v>
      </c>
      <c r="D13" s="171">
        <v>93.55</v>
      </c>
      <c r="E13" s="171">
        <v>3.2</v>
      </c>
      <c r="F13" s="171">
        <v>135.625</v>
      </c>
      <c r="G13" s="171">
        <v>33.200000000000003</v>
      </c>
      <c r="H13" s="171">
        <v>5.1750000000000114</v>
      </c>
      <c r="I13" s="171">
        <v>7.9749999999999943</v>
      </c>
      <c r="J13" s="175">
        <v>8.1749999999999829</v>
      </c>
      <c r="K13" s="175">
        <v>183.3</v>
      </c>
      <c r="L13" s="176">
        <v>714.07500000000073</v>
      </c>
      <c r="M13" s="52"/>
      <c r="N13" s="52"/>
      <c r="O13" s="52"/>
      <c r="P13" s="52"/>
      <c r="Q13" s="52"/>
      <c r="R13" s="52"/>
      <c r="S13" s="52"/>
      <c r="T13" s="52"/>
      <c r="U13" s="52"/>
      <c r="V13"/>
      <c r="W13"/>
      <c r="X13"/>
      <c r="Y13"/>
      <c r="AA13" s="10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47"/>
    </row>
    <row r="14" spans="1:47" ht="13.9" customHeight="1">
      <c r="A14" s="634" t="s">
        <v>387</v>
      </c>
      <c r="B14" s="634"/>
      <c r="C14" s="634"/>
      <c r="D14" s="634"/>
      <c r="E14" s="179"/>
      <c r="F14" s="179"/>
      <c r="G14" s="180"/>
      <c r="H14" s="179"/>
      <c r="I14" s="179"/>
      <c r="J14" s="100"/>
      <c r="K14" s="100"/>
      <c r="L14" s="101"/>
      <c r="M14" s="53"/>
      <c r="N14" s="53"/>
      <c r="O14" s="53"/>
      <c r="P14" s="53"/>
      <c r="Q14" s="53"/>
      <c r="R14" s="53"/>
      <c r="S14" s="53"/>
      <c r="T14" s="53"/>
      <c r="U14" s="53"/>
      <c r="V14"/>
      <c r="W14"/>
      <c r="X14"/>
    </row>
    <row r="15" spans="1:47" ht="13.9" customHeight="1" thickBot="1">
      <c r="A15" s="91"/>
      <c r="B15" s="55"/>
      <c r="C15" s="54"/>
      <c r="D15" s="54"/>
      <c r="E15" s="100"/>
      <c r="F15" s="100"/>
      <c r="G15" s="101"/>
      <c r="H15" s="100"/>
      <c r="I15" s="100"/>
      <c r="J15" s="100"/>
      <c r="K15" s="100"/>
      <c r="L15" s="101"/>
      <c r="M15" s="53"/>
      <c r="N15" s="53"/>
      <c r="O15" s="53"/>
      <c r="P15" s="53"/>
      <c r="Q15" s="53"/>
      <c r="R15" s="53"/>
      <c r="S15" s="53"/>
      <c r="T15" s="53"/>
      <c r="U15" s="53"/>
      <c r="V15"/>
      <c r="W15"/>
      <c r="X15"/>
    </row>
    <row r="16" spans="1:47" s="432" customFormat="1" ht="32.25" customHeight="1">
      <c r="A16" s="686" t="s">
        <v>484</v>
      </c>
      <c r="B16" s="667" t="s">
        <v>3</v>
      </c>
      <c r="C16" s="647" t="s">
        <v>150</v>
      </c>
      <c r="D16" s="648"/>
      <c r="E16" s="685"/>
      <c r="F16" s="647" t="s">
        <v>28</v>
      </c>
      <c r="G16" s="648"/>
      <c r="H16" s="648"/>
      <c r="I16" s="648"/>
      <c r="J16" s="648"/>
      <c r="K16" s="648"/>
      <c r="L16" s="648"/>
      <c r="M16" s="648"/>
      <c r="N16" s="644" t="s">
        <v>29</v>
      </c>
      <c r="O16" s="703" t="s">
        <v>370</v>
      </c>
      <c r="P16" s="53"/>
      <c r="Q16" s="53"/>
      <c r="R16" s="53"/>
      <c r="S16" s="53"/>
      <c r="T16" s="53"/>
      <c r="U16" s="53"/>
      <c r="V16" s="53"/>
      <c r="W16" s="53"/>
      <c r="X16" s="431"/>
      <c r="Y16" s="431"/>
      <c r="Z16" s="431"/>
    </row>
    <row r="17" spans="1:26" s="432" customFormat="1" ht="32.25" customHeight="1">
      <c r="A17" s="673"/>
      <c r="B17" s="659"/>
      <c r="C17" s="658" t="s">
        <v>363</v>
      </c>
      <c r="D17" s="655" t="s">
        <v>366</v>
      </c>
      <c r="E17" s="655" t="s">
        <v>270</v>
      </c>
      <c r="F17" s="658" t="s">
        <v>67</v>
      </c>
      <c r="G17" s="656" t="s">
        <v>184</v>
      </c>
      <c r="H17" s="642" t="s">
        <v>367</v>
      </c>
      <c r="I17" s="642" t="s">
        <v>348</v>
      </c>
      <c r="J17" s="642" t="s">
        <v>368</v>
      </c>
      <c r="K17" s="655" t="s">
        <v>369</v>
      </c>
      <c r="L17" s="655" t="s">
        <v>323</v>
      </c>
      <c r="M17" s="652" t="s">
        <v>303</v>
      </c>
      <c r="N17" s="645"/>
      <c r="O17" s="704"/>
      <c r="P17" s="53"/>
      <c r="Q17" s="53"/>
      <c r="R17" s="53"/>
      <c r="S17" s="53"/>
      <c r="T17" s="53"/>
      <c r="U17" s="53"/>
      <c r="V17" s="53"/>
      <c r="W17" s="53"/>
      <c r="X17" s="431"/>
      <c r="Y17" s="431"/>
      <c r="Z17" s="431"/>
    </row>
    <row r="18" spans="1:26" s="432" customFormat="1" ht="32.25" customHeight="1">
      <c r="A18" s="673"/>
      <c r="B18" s="659"/>
      <c r="C18" s="659"/>
      <c r="D18" s="656"/>
      <c r="E18" s="656"/>
      <c r="F18" s="659"/>
      <c r="G18" s="661"/>
      <c r="H18" s="642"/>
      <c r="I18" s="642"/>
      <c r="J18" s="642"/>
      <c r="K18" s="656"/>
      <c r="L18" s="656"/>
      <c r="M18" s="653"/>
      <c r="N18" s="645"/>
      <c r="O18" s="704"/>
      <c r="P18" s="53"/>
      <c r="Q18" s="53"/>
      <c r="R18" s="53"/>
      <c r="S18" s="53"/>
      <c r="T18" s="53"/>
      <c r="U18" s="53"/>
      <c r="V18" s="53"/>
      <c r="W18" s="53"/>
      <c r="X18" s="431"/>
      <c r="Y18" s="431"/>
      <c r="Z18" s="431"/>
    </row>
    <row r="19" spans="1:26" s="432" customFormat="1" ht="32.25" customHeight="1" thickBot="1">
      <c r="A19" s="674"/>
      <c r="B19" s="660"/>
      <c r="C19" s="660"/>
      <c r="D19" s="657"/>
      <c r="E19" s="657"/>
      <c r="F19" s="660"/>
      <c r="G19" s="662"/>
      <c r="H19" s="643"/>
      <c r="I19" s="643"/>
      <c r="J19" s="643"/>
      <c r="K19" s="657"/>
      <c r="L19" s="657"/>
      <c r="M19" s="654"/>
      <c r="N19" s="646"/>
      <c r="O19" s="705"/>
      <c r="P19" s="53"/>
      <c r="Q19" s="53"/>
      <c r="R19" s="53"/>
      <c r="S19" s="53"/>
      <c r="T19" s="53"/>
      <c r="U19" s="53"/>
      <c r="V19" s="53"/>
      <c r="W19" s="53"/>
      <c r="X19" s="431"/>
      <c r="Y19" s="431"/>
      <c r="Z19" s="431"/>
    </row>
    <row r="20" spans="1:26" ht="28.5" customHeight="1">
      <c r="A20" s="170">
        <v>2009</v>
      </c>
      <c r="B20" s="171">
        <v>4149.5</v>
      </c>
      <c r="C20" s="171">
        <v>193.25</v>
      </c>
      <c r="D20" s="171">
        <v>182.32499999999999</v>
      </c>
      <c r="E20" s="171">
        <v>3.9249999999999998</v>
      </c>
      <c r="F20" s="171">
        <v>343.02499999999998</v>
      </c>
      <c r="G20" s="171">
        <v>52</v>
      </c>
      <c r="H20" s="171">
        <v>6.375</v>
      </c>
      <c r="I20" s="171">
        <v>14.574999999999999</v>
      </c>
      <c r="J20" s="171">
        <v>7.0250000000000004</v>
      </c>
      <c r="K20" s="171">
        <v>13.475</v>
      </c>
      <c r="L20" s="171">
        <v>21.15</v>
      </c>
      <c r="M20" s="171">
        <v>6.875</v>
      </c>
      <c r="N20" s="171">
        <v>670.55</v>
      </c>
      <c r="O20" s="169">
        <v>37.15</v>
      </c>
      <c r="P20" s="53"/>
      <c r="Q20" s="53"/>
      <c r="R20" s="53"/>
      <c r="S20" s="53"/>
      <c r="T20" s="53"/>
      <c r="U20" s="53"/>
      <c r="V20" s="53"/>
      <c r="W20" s="53"/>
      <c r="X20"/>
      <c r="Y20"/>
      <c r="Z20"/>
    </row>
    <row r="21" spans="1:26" s="47" customFormat="1">
      <c r="A21" s="170">
        <v>2010</v>
      </c>
      <c r="B21" s="171">
        <v>4632.3500000000004</v>
      </c>
      <c r="C21" s="171">
        <v>218.92500000000001</v>
      </c>
      <c r="D21" s="171">
        <v>206.85</v>
      </c>
      <c r="E21" s="171">
        <v>3.9750000000000001</v>
      </c>
      <c r="F21" s="171">
        <v>242.57499999999999</v>
      </c>
      <c r="G21" s="171">
        <v>46.15</v>
      </c>
      <c r="H21" s="171">
        <v>6.2249999999999943</v>
      </c>
      <c r="I21" s="171">
        <v>6.55</v>
      </c>
      <c r="J21" s="171">
        <v>4.6749999999999998</v>
      </c>
      <c r="K21" s="171">
        <v>10.9</v>
      </c>
      <c r="L21" s="171">
        <v>13.625</v>
      </c>
      <c r="M21" s="171">
        <v>3.4750000000000001</v>
      </c>
      <c r="N21" s="171">
        <v>507.32499999999999</v>
      </c>
      <c r="O21" s="172">
        <v>36.774999999999999</v>
      </c>
    </row>
    <row r="22" spans="1:26" s="47" customFormat="1">
      <c r="A22" s="170">
        <v>2011</v>
      </c>
      <c r="B22" s="171">
        <v>4998.9449999999997</v>
      </c>
      <c r="C22" s="171">
        <v>233.07499999999999</v>
      </c>
      <c r="D22" s="171">
        <v>219.5</v>
      </c>
      <c r="E22" s="171">
        <v>3.75</v>
      </c>
      <c r="F22" s="171">
        <v>220.92500000000001</v>
      </c>
      <c r="G22" s="171">
        <v>46.524999999999999</v>
      </c>
      <c r="H22" s="171">
        <v>5.6749999999999998</v>
      </c>
      <c r="I22" s="171">
        <v>5.9249999999999998</v>
      </c>
      <c r="J22" s="171">
        <v>2.35</v>
      </c>
      <c r="K22" s="171">
        <v>7.1749999999999998</v>
      </c>
      <c r="L22" s="171">
        <v>14.175000000000001</v>
      </c>
      <c r="M22" s="171">
        <v>6.55</v>
      </c>
      <c r="N22" s="171">
        <v>445</v>
      </c>
      <c r="O22" s="172">
        <v>41.375</v>
      </c>
    </row>
    <row r="23" spans="1:26">
      <c r="A23" s="376">
        <v>2012</v>
      </c>
      <c r="B23" s="171">
        <v>5769.0250000000015</v>
      </c>
      <c r="C23" s="171">
        <v>278.89999999999998</v>
      </c>
      <c r="D23" s="171">
        <v>264.89999999999998</v>
      </c>
      <c r="E23" s="171">
        <v>3.625</v>
      </c>
      <c r="F23" s="171">
        <v>278.67500000000001</v>
      </c>
      <c r="G23" s="171">
        <v>56.8</v>
      </c>
      <c r="H23" s="171">
        <v>8.9250000000000007</v>
      </c>
      <c r="I23" s="171">
        <v>10.425000000000001</v>
      </c>
      <c r="J23" s="171">
        <v>3.2749999999999999</v>
      </c>
      <c r="K23" s="171">
        <v>7.5750000000000002</v>
      </c>
      <c r="L23" s="171">
        <v>17.149999999999999</v>
      </c>
      <c r="M23" s="171">
        <v>3.8499999999999943</v>
      </c>
      <c r="N23" s="171">
        <v>429.35</v>
      </c>
      <c r="O23" s="172">
        <v>48.3</v>
      </c>
    </row>
    <row r="24" spans="1:26" ht="13.9" customHeight="1">
      <c r="A24" s="376">
        <v>2013</v>
      </c>
      <c r="B24" s="171">
        <v>6051.125</v>
      </c>
      <c r="C24" s="171">
        <v>273.92500000000001</v>
      </c>
      <c r="D24" s="171">
        <v>261</v>
      </c>
      <c r="E24" s="171">
        <v>-5.4</v>
      </c>
      <c r="F24" s="171">
        <v>254.3</v>
      </c>
      <c r="G24" s="171">
        <v>60.8</v>
      </c>
      <c r="H24" s="171">
        <v>8.5</v>
      </c>
      <c r="I24" s="171">
        <v>7.6</v>
      </c>
      <c r="J24" s="171">
        <v>3.3</v>
      </c>
      <c r="K24" s="171">
        <v>10.8</v>
      </c>
      <c r="L24" s="171">
        <v>12.1</v>
      </c>
      <c r="M24" s="171">
        <v>3.3</v>
      </c>
      <c r="N24" s="171">
        <v>337.3</v>
      </c>
      <c r="O24" s="172">
        <v>53.6</v>
      </c>
      <c r="P24" s="53"/>
      <c r="Q24" s="53"/>
      <c r="R24" s="53"/>
      <c r="S24" s="53"/>
      <c r="T24" s="53"/>
      <c r="U24" s="53"/>
      <c r="V24" s="53"/>
      <c r="W24" s="53"/>
      <c r="X24"/>
      <c r="Y24"/>
      <c r="Z24"/>
    </row>
    <row r="25" spans="1:26" ht="13.9" customHeight="1">
      <c r="A25" s="376">
        <v>2014</v>
      </c>
      <c r="B25" s="171">
        <v>5610.4</v>
      </c>
      <c r="C25" s="171">
        <v>265.10000000000002</v>
      </c>
      <c r="D25" s="171">
        <v>252.02500000000001</v>
      </c>
      <c r="E25" s="171">
        <v>0</v>
      </c>
      <c r="F25" s="171">
        <v>198.3</v>
      </c>
      <c r="G25" s="171">
        <v>47.85</v>
      </c>
      <c r="H25" s="171">
        <v>7.3</v>
      </c>
      <c r="I25" s="171">
        <v>5.1749999999999998</v>
      </c>
      <c r="J25" s="171">
        <v>3.375</v>
      </c>
      <c r="K25" s="171">
        <v>7.4749999999999996</v>
      </c>
      <c r="L25" s="171">
        <v>6.9249999999999998</v>
      </c>
      <c r="M25" s="171">
        <v>3.7749999999999999</v>
      </c>
      <c r="N25" s="171">
        <v>253.7</v>
      </c>
      <c r="O25" s="172">
        <v>48.725000000000001</v>
      </c>
      <c r="P25" s="53"/>
      <c r="Q25" s="53"/>
      <c r="R25" s="53"/>
      <c r="S25" s="53"/>
      <c r="T25" s="53"/>
      <c r="U25" s="53"/>
      <c r="V25" s="53"/>
      <c r="W25" s="53"/>
      <c r="X25"/>
      <c r="Y25"/>
      <c r="Z25"/>
    </row>
    <row r="26" spans="1:26" ht="13.9" customHeight="1" thickBot="1">
      <c r="A26" s="307" t="s">
        <v>483</v>
      </c>
      <c r="B26" s="175">
        <v>5055.9750000000004</v>
      </c>
      <c r="C26" s="175">
        <v>253.57499999999999</v>
      </c>
      <c r="D26" s="175">
        <v>242.1</v>
      </c>
      <c r="E26" s="175">
        <v>3.4</v>
      </c>
      <c r="F26" s="175">
        <v>166.72499999999999</v>
      </c>
      <c r="G26" s="175">
        <v>40.1</v>
      </c>
      <c r="H26" s="175">
        <v>6.1</v>
      </c>
      <c r="I26" s="175">
        <v>3.3</v>
      </c>
      <c r="J26" s="175">
        <v>2.4</v>
      </c>
      <c r="K26" s="175">
        <v>5.6</v>
      </c>
      <c r="L26" s="175">
        <v>6.7</v>
      </c>
      <c r="M26" s="175">
        <v>2.9</v>
      </c>
      <c r="N26" s="175">
        <v>207.3</v>
      </c>
      <c r="O26" s="176">
        <v>38</v>
      </c>
      <c r="P26" s="53"/>
      <c r="Q26" s="53"/>
      <c r="R26" s="53"/>
      <c r="S26" s="53"/>
      <c r="T26" s="53"/>
      <c r="U26" s="53"/>
      <c r="V26" s="53"/>
      <c r="W26" s="53"/>
      <c r="X26"/>
      <c r="Y26"/>
      <c r="Z26"/>
    </row>
    <row r="27" spans="1:26" ht="13.5">
      <c r="A27" s="634" t="s">
        <v>387</v>
      </c>
      <c r="B27" s="634"/>
      <c r="C27" s="634"/>
      <c r="D27" s="634"/>
      <c r="E27" s="100"/>
      <c r="F27" s="100"/>
      <c r="G27" s="101"/>
      <c r="H27" s="100"/>
      <c r="I27" s="100"/>
      <c r="J27" s="100"/>
      <c r="K27" s="100"/>
      <c r="L27" s="100"/>
      <c r="M27" s="101"/>
      <c r="N27" s="79"/>
      <c r="O27" s="53"/>
    </row>
    <row r="28" spans="1:26">
      <c r="A28" s="694" t="s">
        <v>365</v>
      </c>
      <c r="B28" s="694"/>
      <c r="C28" s="694"/>
      <c r="D28" s="694"/>
    </row>
    <row r="29" spans="1:26" s="131" customFormat="1" ht="13.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26" s="131" customFormat="1" ht="51" customHeight="1">
      <c r="A30" s="640" t="s">
        <v>179</v>
      </c>
      <c r="B30" s="640"/>
      <c r="C30" s="640"/>
      <c r="D30" s="640"/>
      <c r="E30" s="640"/>
      <c r="G30" s="640" t="s">
        <v>179</v>
      </c>
      <c r="H30" s="640"/>
      <c r="I30" s="640"/>
      <c r="J30" s="640"/>
      <c r="K30" s="640"/>
      <c r="L30" s="640"/>
    </row>
    <row r="31" spans="1:26" s="131" customFormat="1">
      <c r="A31" s="682" t="s">
        <v>1</v>
      </c>
      <c r="B31" s="677" t="s">
        <v>166</v>
      </c>
      <c r="C31" s="641" t="s">
        <v>371</v>
      </c>
      <c r="D31" s="683" t="s">
        <v>359</v>
      </c>
      <c r="E31" s="680" t="s">
        <v>194</v>
      </c>
      <c r="G31" s="681" t="s">
        <v>484</v>
      </c>
      <c r="H31" s="641" t="s">
        <v>306</v>
      </c>
      <c r="I31" s="641" t="s">
        <v>307</v>
      </c>
      <c r="J31" s="641" t="s">
        <v>308</v>
      </c>
      <c r="K31" s="641" t="s">
        <v>309</v>
      </c>
      <c r="L31" s="680" t="s">
        <v>310</v>
      </c>
    </row>
    <row r="32" spans="1:26" s="131" customFormat="1">
      <c r="A32" s="673"/>
      <c r="B32" s="678"/>
      <c r="C32" s="642"/>
      <c r="D32" s="661"/>
      <c r="E32" s="670"/>
      <c r="G32" s="673"/>
      <c r="H32" s="642"/>
      <c r="I32" s="642"/>
      <c r="J32" s="642"/>
      <c r="K32" s="642"/>
      <c r="L32" s="670"/>
    </row>
    <row r="33" spans="1:69" s="131" customFormat="1">
      <c r="A33" s="673"/>
      <c r="B33" s="678"/>
      <c r="C33" s="642"/>
      <c r="D33" s="661"/>
      <c r="E33" s="670"/>
      <c r="G33" s="673"/>
      <c r="H33" s="642"/>
      <c r="I33" s="642"/>
      <c r="J33" s="642"/>
      <c r="K33" s="642"/>
      <c r="L33" s="670"/>
    </row>
    <row r="34" spans="1:69" s="131" customFormat="1" ht="38.25" customHeight="1" thickBot="1">
      <c r="A34" s="674"/>
      <c r="B34" s="679"/>
      <c r="C34" s="643"/>
      <c r="D34" s="662"/>
      <c r="E34" s="671"/>
      <c r="G34" s="674"/>
      <c r="H34" s="643"/>
      <c r="I34" s="643"/>
      <c r="J34" s="643"/>
      <c r="K34" s="643"/>
      <c r="L34" s="671"/>
    </row>
    <row r="35" spans="1:69" s="131" customFormat="1" ht="27" customHeight="1">
      <c r="A35" s="336">
        <v>2005</v>
      </c>
      <c r="B35" s="182">
        <v>0.90000000000000213</v>
      </c>
      <c r="C35" s="182">
        <v>2.4500000000000002</v>
      </c>
      <c r="D35" s="182">
        <v>1</v>
      </c>
      <c r="E35" s="191">
        <v>6.8249999999999886</v>
      </c>
      <c r="G35" s="331">
        <v>2009</v>
      </c>
      <c r="H35" s="182">
        <v>10.275</v>
      </c>
      <c r="I35" s="182">
        <v>1.2749999999999999</v>
      </c>
      <c r="J35" s="182">
        <v>0.82499999999999929</v>
      </c>
      <c r="K35" s="182">
        <v>7.2249999999999943</v>
      </c>
      <c r="L35" s="309">
        <v>0.95</v>
      </c>
    </row>
    <row r="36" spans="1:69" s="131" customFormat="1">
      <c r="A36" s="331">
        <v>2006</v>
      </c>
      <c r="B36" s="182">
        <v>1.0249999999999999</v>
      </c>
      <c r="C36" s="182">
        <v>3.4250000000000114</v>
      </c>
      <c r="D36" s="182">
        <v>0.625</v>
      </c>
      <c r="E36" s="191">
        <v>7.125</v>
      </c>
      <c r="G36" s="331">
        <v>2010</v>
      </c>
      <c r="H36" s="182">
        <v>9.7250000000000085</v>
      </c>
      <c r="I36" s="182">
        <v>2.25</v>
      </c>
      <c r="J36" s="182">
        <v>0.22500000000000053</v>
      </c>
      <c r="K36" s="182">
        <v>6.4749999999999996</v>
      </c>
      <c r="L36" s="191">
        <v>0.8</v>
      </c>
    </row>
    <row r="37" spans="1:69" s="131" customFormat="1" ht="13.5" thickBot="1">
      <c r="A37" s="332">
        <v>2007</v>
      </c>
      <c r="B37" s="183">
        <v>1.075</v>
      </c>
      <c r="C37" s="183">
        <v>1.925</v>
      </c>
      <c r="D37" s="183">
        <v>0.77499999999999858</v>
      </c>
      <c r="E37" s="194">
        <v>5.625</v>
      </c>
      <c r="G37" s="331">
        <v>2011</v>
      </c>
      <c r="H37" s="182">
        <v>8.375</v>
      </c>
      <c r="I37" s="182">
        <v>1.675</v>
      </c>
      <c r="J37" s="182">
        <v>0.32500000000000001</v>
      </c>
      <c r="K37" s="182">
        <v>5.45</v>
      </c>
      <c r="L37" s="191">
        <v>0.85</v>
      </c>
    </row>
    <row r="38" spans="1:69" s="131" customFormat="1">
      <c r="A38" s="393"/>
      <c r="B38" s="342"/>
      <c r="C38" s="342"/>
      <c r="D38" s="342"/>
      <c r="E38" s="342"/>
      <c r="G38" s="331">
        <v>2012</v>
      </c>
      <c r="H38" s="182">
        <v>12.475</v>
      </c>
      <c r="I38" s="182">
        <v>1.6</v>
      </c>
      <c r="J38" s="182">
        <v>0.5</v>
      </c>
      <c r="K38" s="182">
        <v>9.9750000000000085</v>
      </c>
      <c r="L38" s="191">
        <v>0.44999999999999929</v>
      </c>
    </row>
    <row r="39" spans="1:69" s="131" customFormat="1" ht="12.75" customHeight="1">
      <c r="A39" s="391"/>
      <c r="B39" s="392"/>
      <c r="C39" s="392"/>
      <c r="D39" s="392"/>
      <c r="E39" s="392"/>
      <c r="F39" s="333"/>
      <c r="G39" s="331">
        <v>2013</v>
      </c>
      <c r="H39" s="182">
        <v>12.7</v>
      </c>
      <c r="I39" s="182">
        <v>2.4</v>
      </c>
      <c r="J39" s="182">
        <v>0.3</v>
      </c>
      <c r="K39" s="182">
        <v>9.3000000000000007</v>
      </c>
      <c r="L39" s="191">
        <v>0.6</v>
      </c>
      <c r="P39" s="335"/>
      <c r="Q39" s="335"/>
      <c r="R39" s="335"/>
      <c r="S39" s="335"/>
      <c r="T39" s="335"/>
      <c r="U39" s="335"/>
      <c r="V39" s="335"/>
      <c r="W39" s="335"/>
      <c r="X39" s="335"/>
      <c r="AC39" s="337"/>
      <c r="AD39" s="338"/>
      <c r="AE39" s="338"/>
      <c r="AF39" s="338"/>
      <c r="AG39" s="98"/>
      <c r="AH39" s="98"/>
      <c r="AI39" s="98"/>
      <c r="AJ39" s="98"/>
      <c r="AK39" s="328"/>
      <c r="AL39" s="328"/>
    </row>
    <row r="40" spans="1:69" s="131" customFormat="1" ht="12.75" customHeight="1">
      <c r="A40" s="676"/>
      <c r="B40" s="676"/>
      <c r="C40" s="676"/>
      <c r="D40" s="392"/>
      <c r="E40" s="392"/>
      <c r="F40" s="333"/>
      <c r="G40" s="331">
        <v>2014</v>
      </c>
      <c r="H40" s="182">
        <v>10.5</v>
      </c>
      <c r="I40" s="182">
        <v>1.6</v>
      </c>
      <c r="J40" s="182">
        <v>0.4</v>
      </c>
      <c r="K40" s="182">
        <v>7.9</v>
      </c>
      <c r="L40" s="191">
        <v>0.8</v>
      </c>
      <c r="P40" s="335"/>
      <c r="Q40" s="335"/>
      <c r="R40" s="335"/>
      <c r="S40" s="335"/>
      <c r="T40" s="335"/>
      <c r="U40" s="335"/>
      <c r="V40" s="335"/>
      <c r="W40" s="335"/>
      <c r="X40" s="335"/>
      <c r="AC40" s="337"/>
      <c r="AD40" s="338"/>
      <c r="AE40" s="338"/>
      <c r="AF40" s="338"/>
      <c r="AG40" s="98"/>
      <c r="AH40" s="98"/>
      <c r="AI40" s="98"/>
      <c r="AJ40" s="98"/>
      <c r="AK40" s="328"/>
      <c r="AL40" s="328"/>
    </row>
    <row r="41" spans="1:69" s="131" customFormat="1" ht="12.75" customHeight="1" thickBot="1">
      <c r="A41" s="676" t="s">
        <v>387</v>
      </c>
      <c r="B41" s="676"/>
      <c r="C41" s="676"/>
      <c r="D41" s="392"/>
      <c r="E41" s="392"/>
      <c r="F41" s="333"/>
      <c r="G41" s="544" t="s">
        <v>483</v>
      </c>
      <c r="H41" s="183">
        <v>8.1</v>
      </c>
      <c r="I41" s="183">
        <v>1.3</v>
      </c>
      <c r="J41" s="183">
        <v>0.5</v>
      </c>
      <c r="K41" s="183">
        <v>5.3</v>
      </c>
      <c r="L41" s="194">
        <v>1</v>
      </c>
      <c r="P41" s="335"/>
      <c r="Q41" s="335"/>
      <c r="R41" s="335"/>
      <c r="S41" s="335"/>
      <c r="T41" s="335"/>
      <c r="U41" s="335"/>
      <c r="V41" s="335"/>
      <c r="W41" s="335"/>
      <c r="X41" s="335"/>
      <c r="AC41" s="337"/>
      <c r="AD41" s="338"/>
      <c r="AE41" s="338"/>
      <c r="AF41" s="338"/>
      <c r="AG41" s="98"/>
      <c r="AH41" s="98"/>
      <c r="AI41" s="98"/>
      <c r="AJ41" s="98"/>
      <c r="AK41" s="328"/>
      <c r="AL41" s="328"/>
    </row>
    <row r="42" spans="1:69" s="131" customFormat="1" ht="12.75" customHeight="1">
      <c r="A42" s="369" t="s">
        <v>392</v>
      </c>
      <c r="B42" s="369"/>
      <c r="C42" s="369"/>
      <c r="D42" s="369"/>
      <c r="E42" s="369"/>
      <c r="F42" s="333"/>
      <c r="G42" s="391"/>
      <c r="H42" s="392"/>
      <c r="I42" s="392"/>
      <c r="J42" s="392"/>
      <c r="K42" s="392"/>
      <c r="L42" s="392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AB42" s="337"/>
      <c r="AC42" s="337"/>
      <c r="AD42" s="338"/>
      <c r="AE42" s="338"/>
      <c r="AF42" s="338"/>
      <c r="AG42" s="98"/>
      <c r="AH42" s="98"/>
      <c r="AI42" s="98"/>
      <c r="AJ42" s="98"/>
      <c r="AK42" s="328"/>
      <c r="AL42" s="328"/>
    </row>
    <row r="43" spans="1:69" s="131" customFormat="1" ht="18" customHeight="1">
      <c r="A43" t="s">
        <v>437</v>
      </c>
      <c r="B43"/>
      <c r="C43"/>
      <c r="D43"/>
      <c r="E43"/>
      <c r="F43" s="333"/>
      <c r="G43" s="333"/>
      <c r="H43" s="101"/>
      <c r="I43" s="334"/>
      <c r="J43" s="335"/>
      <c r="K43" s="335"/>
      <c r="L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AB43" s="337"/>
      <c r="AC43" s="337"/>
      <c r="AD43" s="338"/>
      <c r="AE43" s="338"/>
      <c r="AF43" s="338"/>
      <c r="AG43" s="98"/>
      <c r="AH43" s="98"/>
      <c r="AI43" s="98"/>
      <c r="AJ43" s="98"/>
      <c r="AK43" s="328"/>
      <c r="AL43" s="328"/>
    </row>
    <row r="44" spans="1:69" s="131" customFormat="1" ht="16.5" customHeight="1">
      <c r="A44"/>
      <c r="B44"/>
      <c r="C44"/>
      <c r="D44"/>
      <c r="E44"/>
      <c r="F44" s="339"/>
      <c r="G44" s="333"/>
      <c r="H44" s="101"/>
      <c r="I44" s="334"/>
      <c r="J44" s="335"/>
      <c r="K44" s="335"/>
      <c r="L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AC44" s="337"/>
      <c r="AD44" s="338"/>
      <c r="AE44" s="338"/>
      <c r="AF44" s="338"/>
      <c r="AG44" s="98"/>
      <c r="AH44" s="98"/>
      <c r="AI44" s="98"/>
      <c r="AJ44" s="98"/>
      <c r="AK44" s="328"/>
      <c r="AL44" s="328"/>
    </row>
    <row r="45" spans="1:69" s="131" customFormat="1" ht="12.75" customHeight="1">
      <c r="A45"/>
      <c r="B45"/>
      <c r="C45"/>
      <c r="D45"/>
      <c r="E45"/>
      <c r="F45" s="341"/>
      <c r="G45" s="333"/>
      <c r="H45" s="101"/>
      <c r="I45" s="334"/>
      <c r="J45" s="335"/>
      <c r="K45" s="335"/>
      <c r="L45" s="335"/>
      <c r="O45" s="335"/>
      <c r="X45" s="335"/>
      <c r="Y45" s="98"/>
      <c r="Z45" s="98"/>
      <c r="AA45" s="98"/>
      <c r="AB45" s="98"/>
      <c r="AC45" s="337"/>
      <c r="AD45" s="338"/>
      <c r="AE45" s="338"/>
      <c r="AF45" s="338"/>
      <c r="AG45" s="98"/>
      <c r="AH45" s="98"/>
      <c r="AI45" s="98"/>
      <c r="AJ45" s="98"/>
      <c r="AK45" s="328"/>
      <c r="AL45" s="32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</row>
    <row r="46" spans="1:69" ht="15">
      <c r="A46"/>
      <c r="B46"/>
      <c r="C46"/>
      <c r="D46"/>
      <c r="E46"/>
      <c r="F46" s="369"/>
      <c r="G46" s="339"/>
      <c r="H46" s="339"/>
      <c r="I46" s="340"/>
      <c r="J46" s="335"/>
      <c r="K46" s="335"/>
      <c r="L46" s="335"/>
      <c r="M46" s="346"/>
      <c r="N46" s="131"/>
      <c r="O46" s="131"/>
    </row>
    <row r="47" spans="1:69">
      <c r="A47"/>
      <c r="B47"/>
      <c r="C47"/>
      <c r="D47"/>
      <c r="E47"/>
      <c r="F47"/>
      <c r="G47" s="341"/>
      <c r="H47" s="341"/>
      <c r="I47" s="341"/>
      <c r="J47" s="341"/>
      <c r="K47" s="341"/>
      <c r="L47" s="341"/>
    </row>
    <row r="48" spans="1:69" ht="14.25">
      <c r="A48"/>
      <c r="B48"/>
      <c r="C48"/>
      <c r="D48"/>
      <c r="E48"/>
      <c r="F48"/>
      <c r="G48" s="369"/>
      <c r="H48" s="369"/>
      <c r="I48" s="369"/>
      <c r="J48" s="369"/>
      <c r="K48" s="341"/>
      <c r="L48" s="341"/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F59"/>
      <c r="G59"/>
      <c r="H59"/>
      <c r="I59"/>
    </row>
    <row r="60" spans="1:9">
      <c r="F60"/>
      <c r="G60"/>
      <c r="H60"/>
      <c r="I60"/>
    </row>
    <row r="61" spans="1:9">
      <c r="F61"/>
      <c r="G61"/>
      <c r="H61"/>
      <c r="I61"/>
    </row>
    <row r="62" spans="1:9">
      <c r="F62"/>
      <c r="G62"/>
      <c r="H62"/>
      <c r="I62"/>
    </row>
    <row r="63" spans="1:9">
      <c r="G63"/>
      <c r="H63"/>
      <c r="I63"/>
    </row>
    <row r="64" spans="1:9">
      <c r="G64"/>
      <c r="H64"/>
      <c r="I64"/>
    </row>
  </sheetData>
  <mergeCells count="51">
    <mergeCell ref="A41:C41"/>
    <mergeCell ref="A28:D28"/>
    <mergeCell ref="A40:C40"/>
    <mergeCell ref="A27:D27"/>
    <mergeCell ref="A30:E30"/>
    <mergeCell ref="B31:B34"/>
    <mergeCell ref="D31:D34"/>
    <mergeCell ref="E31:E34"/>
    <mergeCell ref="C31:C34"/>
    <mergeCell ref="A31:A34"/>
    <mergeCell ref="O16:O19"/>
    <mergeCell ref="K31:K34"/>
    <mergeCell ref="L31:L34"/>
    <mergeCell ref="N16:N19"/>
    <mergeCell ref="M17:M19"/>
    <mergeCell ref="F16:M16"/>
    <mergeCell ref="K17:K19"/>
    <mergeCell ref="L17:L19"/>
    <mergeCell ref="I17:I19"/>
    <mergeCell ref="I31:I34"/>
    <mergeCell ref="J31:J34"/>
    <mergeCell ref="G31:G34"/>
    <mergeCell ref="J17:J19"/>
    <mergeCell ref="H17:H19"/>
    <mergeCell ref="H31:H34"/>
    <mergeCell ref="G30:L30"/>
    <mergeCell ref="A1:L1"/>
    <mergeCell ref="A3:L3"/>
    <mergeCell ref="A4:L4"/>
    <mergeCell ref="A5:L5"/>
    <mergeCell ref="L7:L10"/>
    <mergeCell ref="C8:C10"/>
    <mergeCell ref="A7:A10"/>
    <mergeCell ref="B7:B10"/>
    <mergeCell ref="F17:F19"/>
    <mergeCell ref="G17:G19"/>
    <mergeCell ref="A14:D14"/>
    <mergeCell ref="A16:A19"/>
    <mergeCell ref="B16:B19"/>
    <mergeCell ref="C16:E16"/>
    <mergeCell ref="C17:C19"/>
    <mergeCell ref="D17:D19"/>
    <mergeCell ref="E17:E19"/>
    <mergeCell ref="AA9:AT9"/>
    <mergeCell ref="D8:D10"/>
    <mergeCell ref="E8:E10"/>
    <mergeCell ref="F8:F10"/>
    <mergeCell ref="G8:G10"/>
    <mergeCell ref="K7:K10"/>
    <mergeCell ref="C7:E7"/>
    <mergeCell ref="F7:J7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BQ26"/>
  <sheetViews>
    <sheetView showGridLines="0" view="pageBreakPreview" topLeftCell="A9" zoomScale="85" zoomScaleNormal="75" zoomScaleSheetLayoutView="85" workbookViewId="0">
      <selection activeCell="C38" sqref="C38"/>
    </sheetView>
  </sheetViews>
  <sheetFormatPr baseColWidth="10" defaultRowHeight="12.75"/>
  <cols>
    <col min="1" max="2" width="19.85546875" style="23" customWidth="1"/>
    <col min="3" max="3" width="25" style="23" customWidth="1"/>
    <col min="4" max="4" width="24" style="23" customWidth="1"/>
    <col min="5" max="7" width="19.85546875" style="23" customWidth="1"/>
    <col min="8" max="8" width="26" style="23" customWidth="1"/>
    <col min="9" max="9" width="19.85546875" style="23" customWidth="1"/>
    <col min="10" max="10" width="22" style="23" customWidth="1"/>
    <col min="11" max="11" width="26.5703125" style="23" customWidth="1"/>
    <col min="12" max="12" width="24.42578125" style="23" customWidth="1"/>
    <col min="13" max="13" width="21.85546875" style="23" customWidth="1"/>
    <col min="14" max="14" width="15.140625" style="23" customWidth="1"/>
    <col min="15" max="15" width="14.28515625" style="23" customWidth="1"/>
    <col min="16" max="16" width="13.7109375" style="23" customWidth="1"/>
    <col min="17" max="17" width="10.5703125" style="23" customWidth="1"/>
    <col min="18" max="18" width="13.28515625" style="23" customWidth="1"/>
    <col min="19" max="19" width="11.28515625" style="23" customWidth="1"/>
    <col min="20" max="20" width="12" style="23" customWidth="1"/>
    <col min="21" max="21" width="12.140625" style="23" customWidth="1"/>
    <col min="22" max="22" width="11.85546875" style="23" customWidth="1"/>
    <col min="23" max="23" width="30.7109375" style="23" customWidth="1"/>
    <col min="24" max="24" width="11.28515625" style="23" customWidth="1"/>
    <col min="25" max="25" width="11.7109375" style="23" customWidth="1"/>
    <col min="26" max="26" width="10.7109375" style="23" customWidth="1"/>
    <col min="27" max="27" width="17.7109375" style="23" customWidth="1"/>
    <col min="28" max="28" width="8.5703125" style="23" customWidth="1"/>
    <col min="29" max="29" width="8.140625" style="23" customWidth="1"/>
    <col min="30" max="30" width="9.7109375" style="23" customWidth="1"/>
    <col min="31" max="31" width="10.7109375" style="23" customWidth="1"/>
    <col min="32" max="16384" width="11.42578125" style="23"/>
  </cols>
  <sheetData>
    <row r="1" spans="1:69" ht="18">
      <c r="A1" s="666" t="s">
        <v>180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</row>
    <row r="2" spans="1:69" ht="12.75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69" ht="15">
      <c r="A3" s="675" t="s">
        <v>198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69" ht="15">
      <c r="A4" s="668" t="s">
        <v>175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</row>
    <row r="5" spans="1:69" ht="15">
      <c r="A5" s="675" t="s">
        <v>110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</row>
    <row r="6" spans="1:69" s="131" customFormat="1" ht="16.5" customHeight="1">
      <c r="A6"/>
      <c r="B6"/>
      <c r="C6"/>
      <c r="D6"/>
      <c r="E6"/>
      <c r="F6" s="339"/>
      <c r="G6" s="333"/>
      <c r="H6" s="101"/>
      <c r="I6" s="334"/>
      <c r="J6" s="335"/>
      <c r="K6" s="335"/>
      <c r="L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AC6" s="612"/>
      <c r="AD6" s="338"/>
      <c r="AE6" s="338"/>
      <c r="AF6" s="338"/>
      <c r="AG6" s="611"/>
      <c r="AH6" s="611"/>
      <c r="AI6" s="611"/>
      <c r="AJ6" s="611"/>
      <c r="AK6" s="328"/>
      <c r="AL6" s="328"/>
    </row>
    <row r="7" spans="1:69" s="131" customFormat="1" ht="12.75" customHeight="1">
      <c r="A7"/>
      <c r="B7"/>
      <c r="C7"/>
      <c r="D7"/>
      <c r="E7"/>
      <c r="F7" s="341"/>
      <c r="G7" s="333"/>
      <c r="H7" s="101"/>
      <c r="I7" s="334"/>
      <c r="J7" s="335"/>
      <c r="K7" s="335"/>
      <c r="L7" s="335"/>
      <c r="O7" s="335"/>
      <c r="X7" s="335"/>
      <c r="Y7" s="611"/>
      <c r="Z7" s="611"/>
      <c r="AA7" s="611"/>
      <c r="AB7" s="611"/>
      <c r="AC7" s="612"/>
      <c r="AD7" s="338"/>
      <c r="AE7" s="338"/>
      <c r="AF7" s="338"/>
      <c r="AG7" s="611"/>
      <c r="AH7" s="611"/>
      <c r="AI7" s="611"/>
      <c r="AJ7" s="611"/>
      <c r="AK7" s="328"/>
      <c r="AL7" s="328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</row>
    <row r="8" spans="1:69" ht="15">
      <c r="A8"/>
      <c r="B8"/>
      <c r="C8"/>
      <c r="D8"/>
      <c r="E8"/>
      <c r="F8" s="369"/>
      <c r="G8" s="339"/>
      <c r="H8" s="339"/>
      <c r="I8" s="340"/>
      <c r="J8" s="335"/>
      <c r="K8" s="335"/>
      <c r="L8" s="335"/>
      <c r="M8" s="346"/>
      <c r="N8" s="131"/>
      <c r="O8" s="131"/>
    </row>
    <row r="9" spans="1:69">
      <c r="A9"/>
      <c r="B9"/>
      <c r="C9"/>
      <c r="D9"/>
      <c r="E9"/>
      <c r="F9"/>
      <c r="G9" s="341"/>
      <c r="H9" s="341"/>
      <c r="I9" s="341"/>
      <c r="J9" s="341"/>
      <c r="K9" s="341"/>
      <c r="L9" s="341"/>
    </row>
    <row r="10" spans="1:69" ht="14.25">
      <c r="A10"/>
      <c r="B10"/>
      <c r="C10"/>
      <c r="D10"/>
      <c r="E10"/>
      <c r="F10"/>
      <c r="G10" s="369"/>
      <c r="H10" s="369"/>
      <c r="I10" s="369"/>
      <c r="J10" s="369"/>
      <c r="K10" s="341"/>
      <c r="L10" s="341"/>
    </row>
    <row r="11" spans="1:69">
      <c r="A11"/>
      <c r="B11"/>
      <c r="C11"/>
      <c r="D11"/>
      <c r="E11"/>
      <c r="F11"/>
      <c r="G11"/>
      <c r="H11"/>
      <c r="I11"/>
    </row>
    <row r="12" spans="1:69">
      <c r="A12"/>
      <c r="B12"/>
      <c r="C12"/>
      <c r="D12"/>
      <c r="E12"/>
      <c r="F12"/>
      <c r="G12"/>
      <c r="H12"/>
      <c r="I12"/>
    </row>
    <row r="13" spans="1:69">
      <c r="A13"/>
      <c r="B13"/>
      <c r="C13"/>
      <c r="D13"/>
      <c r="E13"/>
      <c r="F13"/>
      <c r="G13"/>
      <c r="H13"/>
      <c r="I13"/>
    </row>
    <row r="14" spans="1:69">
      <c r="A14"/>
      <c r="B14"/>
      <c r="C14"/>
      <c r="D14"/>
      <c r="E14"/>
      <c r="F14"/>
      <c r="G14"/>
      <c r="H14"/>
      <c r="I14"/>
    </row>
    <row r="15" spans="1:69">
      <c r="A15"/>
      <c r="B15"/>
      <c r="C15"/>
      <c r="D15"/>
      <c r="E15"/>
      <c r="F15"/>
      <c r="G15"/>
      <c r="H15"/>
      <c r="I15"/>
    </row>
    <row r="16" spans="1:6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F21"/>
      <c r="G21"/>
      <c r="H21"/>
      <c r="I21"/>
    </row>
    <row r="22" spans="1:9">
      <c r="F22"/>
      <c r="G22"/>
      <c r="H22"/>
      <c r="I22"/>
    </row>
    <row r="23" spans="1:9">
      <c r="F23"/>
      <c r="G23"/>
      <c r="H23"/>
      <c r="I23"/>
    </row>
    <row r="24" spans="1:9">
      <c r="F24"/>
      <c r="G24"/>
      <c r="H24"/>
      <c r="I24"/>
    </row>
    <row r="25" spans="1:9">
      <c r="G25"/>
      <c r="H25"/>
      <c r="I25"/>
    </row>
    <row r="26" spans="1:9">
      <c r="G26"/>
      <c r="H26"/>
      <c r="I26"/>
    </row>
  </sheetData>
  <mergeCells count="4">
    <mergeCell ref="A1:L1"/>
    <mergeCell ref="A3:L3"/>
    <mergeCell ref="A4:L4"/>
    <mergeCell ref="A5:L5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view="pageBreakPreview" zoomScale="75" zoomScaleNormal="75" zoomScaleSheetLayoutView="75" workbookViewId="0">
      <selection activeCell="C38" sqref="C38"/>
    </sheetView>
  </sheetViews>
  <sheetFormatPr baseColWidth="10" defaultRowHeight="12.75"/>
  <cols>
    <col min="1" max="1" width="28.140625" style="23" customWidth="1"/>
    <col min="2" max="4" width="13.28515625" style="23" customWidth="1"/>
    <col min="5" max="5" width="15" style="23" customWidth="1"/>
    <col min="6" max="8" width="13.28515625" style="23" customWidth="1"/>
    <col min="9" max="9" width="16.5703125" style="23" customWidth="1"/>
    <col min="10" max="10" width="15.42578125" style="23" customWidth="1"/>
    <col min="11" max="12" width="11.42578125" style="23"/>
    <col min="13" max="13" width="12.85546875" style="23" customWidth="1"/>
    <col min="14" max="16384" width="11.42578125" style="23"/>
  </cols>
  <sheetData>
    <row r="1" spans="1:13" ht="18">
      <c r="A1" s="709" t="s">
        <v>180</v>
      </c>
      <c r="B1" s="709"/>
      <c r="C1" s="709"/>
      <c r="D1" s="709"/>
      <c r="E1" s="709"/>
      <c r="F1" s="709"/>
      <c r="G1" s="709"/>
      <c r="H1" s="709"/>
      <c r="I1" s="709"/>
      <c r="J1" s="50"/>
      <c r="K1" s="50"/>
      <c r="L1" s="50"/>
      <c r="M1" s="50"/>
    </row>
    <row r="2" spans="1:13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>
      <c r="A3" s="710" t="s">
        <v>287</v>
      </c>
      <c r="B3" s="710"/>
      <c r="C3" s="710"/>
      <c r="D3" s="710"/>
      <c r="E3" s="710"/>
      <c r="F3" s="710"/>
      <c r="G3" s="710"/>
      <c r="H3" s="710"/>
      <c r="I3" s="710"/>
      <c r="J3" s="62"/>
      <c r="K3" s="63"/>
    </row>
    <row r="4" spans="1:13" ht="15">
      <c r="A4" s="718" t="s">
        <v>173</v>
      </c>
      <c r="B4" s="718"/>
      <c r="C4" s="718"/>
      <c r="D4" s="718"/>
      <c r="E4" s="718"/>
      <c r="F4" s="718"/>
      <c r="G4" s="718"/>
      <c r="H4" s="718"/>
      <c r="I4" s="718"/>
      <c r="J4" s="62"/>
      <c r="K4" s="63"/>
    </row>
    <row r="5" spans="1:13" ht="15">
      <c r="A5" s="716" t="s">
        <v>110</v>
      </c>
      <c r="B5" s="716"/>
      <c r="C5" s="716"/>
      <c r="D5" s="716"/>
      <c r="E5" s="716"/>
      <c r="F5" s="716"/>
      <c r="G5" s="716"/>
      <c r="H5" s="716"/>
      <c r="I5" s="716"/>
      <c r="J5" s="36"/>
      <c r="K5" s="63"/>
    </row>
    <row r="6" spans="1:13" ht="13.5" thickBot="1">
      <c r="A6" s="181"/>
      <c r="B6" s="181"/>
      <c r="C6" s="181"/>
      <c r="D6" s="181"/>
      <c r="E6" s="181"/>
      <c r="F6" s="181"/>
      <c r="G6" s="181"/>
      <c r="H6" s="181"/>
      <c r="I6" s="181"/>
      <c r="K6" s="64"/>
    </row>
    <row r="7" spans="1:13" s="432" customFormat="1" ht="30.75" customHeight="1">
      <c r="A7" s="433"/>
      <c r="B7" s="713" t="s">
        <v>49</v>
      </c>
      <c r="C7" s="714"/>
      <c r="D7" s="714"/>
      <c r="E7" s="715"/>
      <c r="F7" s="713" t="s">
        <v>50</v>
      </c>
      <c r="G7" s="714"/>
      <c r="H7" s="714"/>
      <c r="I7" s="714"/>
      <c r="J7" s="434"/>
      <c r="K7" s="435"/>
    </row>
    <row r="8" spans="1:13" s="432" customFormat="1" ht="30.75" customHeight="1">
      <c r="A8" s="415" t="s">
        <v>51</v>
      </c>
      <c r="B8" s="711" t="s">
        <v>151</v>
      </c>
      <c r="C8" s="717"/>
      <c r="D8" s="711" t="s">
        <v>3</v>
      </c>
      <c r="E8" s="717"/>
      <c r="F8" s="711" t="s">
        <v>151</v>
      </c>
      <c r="G8" s="717"/>
      <c r="H8" s="711" t="s">
        <v>3</v>
      </c>
      <c r="I8" s="712"/>
      <c r="J8" s="434"/>
      <c r="K8" s="435"/>
    </row>
    <row r="9" spans="1:13" s="432" customFormat="1" ht="30.75" customHeight="1" thickBot="1">
      <c r="A9" s="436"/>
      <c r="B9" s="437">
        <v>2014</v>
      </c>
      <c r="C9" s="437">
        <v>2015</v>
      </c>
      <c r="D9" s="437">
        <v>2014</v>
      </c>
      <c r="E9" s="437">
        <v>2015</v>
      </c>
      <c r="F9" s="437">
        <v>2014</v>
      </c>
      <c r="G9" s="437">
        <v>2015</v>
      </c>
      <c r="H9" s="438">
        <v>2014</v>
      </c>
      <c r="I9" s="438">
        <v>2015</v>
      </c>
      <c r="J9" s="434"/>
      <c r="K9" s="435"/>
    </row>
    <row r="10" spans="1:13" ht="21.75" customHeight="1">
      <c r="A10" s="184" t="s">
        <v>52</v>
      </c>
      <c r="B10" s="451">
        <v>558.4</v>
      </c>
      <c r="C10" s="451">
        <v>565.82500000000005</v>
      </c>
      <c r="D10" s="453">
        <v>9442.7000000000007</v>
      </c>
      <c r="E10" s="453">
        <v>9760.35</v>
      </c>
      <c r="F10" s="185">
        <f>(100*B10)/735.8</f>
        <v>75.890187550964939</v>
      </c>
      <c r="G10" s="185">
        <f>(100*C10)/736.8</f>
        <v>76.794923995656916</v>
      </c>
      <c r="H10" s="186">
        <f>(100*D10)/17344.2</f>
        <v>54.442983821681025</v>
      </c>
      <c r="I10" s="186">
        <f>(100*E10)/17866.1</f>
        <v>54.630557312452076</v>
      </c>
      <c r="J10"/>
      <c r="K10" s="66"/>
    </row>
    <row r="11" spans="1:13">
      <c r="A11" s="187" t="s">
        <v>53</v>
      </c>
      <c r="B11" s="452">
        <v>177.4</v>
      </c>
      <c r="C11" s="452">
        <v>170.95</v>
      </c>
      <c r="D11" s="453">
        <v>7901.5</v>
      </c>
      <c r="E11" s="453">
        <v>8105.7</v>
      </c>
      <c r="F11" s="188">
        <f>(100*B11)/735.8</f>
        <v>24.109812449035065</v>
      </c>
      <c r="G11" s="188">
        <f>(100*C11)/736.8</f>
        <v>23.201682953311618</v>
      </c>
      <c r="H11" s="189">
        <f>(100*D11)/17344.2</f>
        <v>45.557016178318975</v>
      </c>
      <c r="I11" s="189">
        <f>(100*E11)/17866.1</f>
        <v>45.369162827925514</v>
      </c>
      <c r="J11"/>
      <c r="K11" s="66"/>
    </row>
    <row r="12" spans="1:13">
      <c r="A12" s="187"/>
      <c r="B12" s="453"/>
      <c r="C12" s="453"/>
      <c r="D12" s="453"/>
      <c r="E12" s="453"/>
      <c r="F12" s="188"/>
      <c r="G12" s="188"/>
      <c r="H12" s="189"/>
      <c r="I12" s="189"/>
      <c r="J12"/>
      <c r="K12" s="64"/>
    </row>
    <row r="13" spans="1:13">
      <c r="A13" s="190" t="s">
        <v>112</v>
      </c>
      <c r="B13" s="453">
        <v>7.7</v>
      </c>
      <c r="C13" s="453">
        <v>8.4</v>
      </c>
      <c r="D13" s="453">
        <v>79.400000000000006</v>
      </c>
      <c r="E13" s="453">
        <v>83.825000000000003</v>
      </c>
      <c r="F13" s="188">
        <f t="shared" ref="F13:F21" si="0">(100*B13)/735.8</f>
        <v>1.0464800217450394</v>
      </c>
      <c r="G13" s="188">
        <f t="shared" ref="G13:G21" si="1">(100*C13)/736.8</f>
        <v>1.1400651465798046</v>
      </c>
      <c r="H13" s="189">
        <f t="shared" ref="H13:H21" si="2">(100*D13)/17344.2</f>
        <v>0.45778992400917889</v>
      </c>
      <c r="I13" s="189">
        <f t="shared" ref="I13:I21" si="3">(100*E13)/17866.1</f>
        <v>0.46918465697606082</v>
      </c>
      <c r="J13"/>
      <c r="K13" s="64"/>
    </row>
    <row r="14" spans="1:13">
      <c r="A14" s="190" t="s">
        <v>441</v>
      </c>
      <c r="B14" s="453">
        <v>37.700000000000003</v>
      </c>
      <c r="C14" s="453">
        <v>37.274999999999999</v>
      </c>
      <c r="D14" s="453">
        <v>669.2</v>
      </c>
      <c r="E14" s="453">
        <v>718.85</v>
      </c>
      <c r="F14" s="188">
        <f t="shared" si="0"/>
        <v>5.1236749116607783</v>
      </c>
      <c r="G14" s="188">
        <f t="shared" si="1"/>
        <v>5.059039087947883</v>
      </c>
      <c r="H14" s="189">
        <f t="shared" si="2"/>
        <v>3.8583503419010388</v>
      </c>
      <c r="I14" s="189">
        <f t="shared" si="3"/>
        <v>4.023541791437415</v>
      </c>
      <c r="J14"/>
      <c r="K14" s="64"/>
    </row>
    <row r="15" spans="1:13">
      <c r="A15" s="192" t="s">
        <v>443</v>
      </c>
      <c r="B15" s="453">
        <v>56.6</v>
      </c>
      <c r="C15" s="453">
        <v>56.024999999999999</v>
      </c>
      <c r="D15" s="453">
        <v>1616.8</v>
      </c>
      <c r="E15" s="453">
        <v>1577.65</v>
      </c>
      <c r="F15" s="188">
        <f t="shared" si="0"/>
        <v>7.6923076923076925</v>
      </c>
      <c r="G15" s="188">
        <f t="shared" si="1"/>
        <v>7.6038273615635186</v>
      </c>
      <c r="H15" s="189">
        <f t="shared" si="2"/>
        <v>9.3218482259199043</v>
      </c>
      <c r="I15" s="189">
        <f t="shared" si="3"/>
        <v>8.8304106660099304</v>
      </c>
      <c r="J15"/>
      <c r="K15" s="64"/>
    </row>
    <row r="16" spans="1:13">
      <c r="A16" s="439" t="s">
        <v>464</v>
      </c>
      <c r="B16" s="453">
        <v>171.7</v>
      </c>
      <c r="C16" s="453">
        <v>168.65</v>
      </c>
      <c r="D16" s="453">
        <v>5147.6000000000004</v>
      </c>
      <c r="E16" s="453">
        <v>5124.45</v>
      </c>
      <c r="F16" s="188">
        <f t="shared" si="0"/>
        <v>23.335145419951075</v>
      </c>
      <c r="G16" s="188">
        <f t="shared" si="1"/>
        <v>22.889522258414768</v>
      </c>
      <c r="H16" s="189">
        <f t="shared" si="2"/>
        <v>29.679085803899866</v>
      </c>
      <c r="I16" s="189">
        <f t="shared" si="3"/>
        <v>28.682532841526694</v>
      </c>
      <c r="J16" s="65"/>
      <c r="K16" s="64"/>
    </row>
    <row r="17" spans="1:11">
      <c r="A17" s="439" t="s">
        <v>465</v>
      </c>
      <c r="B17" s="453">
        <v>214.2</v>
      </c>
      <c r="C17" s="453">
        <v>209.27500000000001</v>
      </c>
      <c r="D17" s="453">
        <v>5152.2</v>
      </c>
      <c r="E17" s="453">
        <v>5362.08</v>
      </c>
      <c r="F17" s="188">
        <f t="shared" si="0"/>
        <v>29.111171513998372</v>
      </c>
      <c r="G17" s="188">
        <f t="shared" si="1"/>
        <v>28.403230184581979</v>
      </c>
      <c r="H17" s="189">
        <f t="shared" si="2"/>
        <v>29.705607638288303</v>
      </c>
      <c r="I17" s="189">
        <f t="shared" si="3"/>
        <v>30.012593683008607</v>
      </c>
      <c r="J17" s="65"/>
      <c r="K17" s="64"/>
    </row>
    <row r="18" spans="1:11">
      <c r="A18" s="439" t="s">
        <v>466</v>
      </c>
      <c r="B18" s="453">
        <v>187.5</v>
      </c>
      <c r="C18" s="453">
        <v>190.47499999999999</v>
      </c>
      <c r="D18" s="453">
        <v>3724.5</v>
      </c>
      <c r="E18" s="453">
        <v>3961.2</v>
      </c>
      <c r="F18" s="188">
        <f t="shared" si="0"/>
        <v>25.482468061973364</v>
      </c>
      <c r="G18" s="188">
        <f t="shared" si="1"/>
        <v>25.851655808903367</v>
      </c>
      <c r="H18" s="189">
        <f t="shared" si="2"/>
        <v>21.474037430380182</v>
      </c>
      <c r="I18" s="189">
        <f t="shared" si="3"/>
        <v>22.171598726079001</v>
      </c>
      <c r="J18" s="65"/>
      <c r="K18" s="64"/>
    </row>
    <row r="19" spans="1:11">
      <c r="A19" s="190" t="s">
        <v>113</v>
      </c>
      <c r="B19" s="453">
        <v>53.6</v>
      </c>
      <c r="C19" s="453">
        <v>54.725000000000001</v>
      </c>
      <c r="D19" s="453">
        <v>820.9</v>
      </c>
      <c r="E19" s="453">
        <v>889.4</v>
      </c>
      <c r="F19" s="188">
        <f t="shared" si="0"/>
        <v>7.2845882033161189</v>
      </c>
      <c r="G19" s="188">
        <f t="shared" si="1"/>
        <v>7.427388707926168</v>
      </c>
      <c r="H19" s="189">
        <f t="shared" si="2"/>
        <v>4.7329943151024549</v>
      </c>
      <c r="I19" s="189">
        <f t="shared" si="3"/>
        <v>4.978142963489514</v>
      </c>
      <c r="J19" s="65"/>
      <c r="K19" s="64"/>
    </row>
    <row r="20" spans="1:11">
      <c r="A20" s="192" t="s">
        <v>444</v>
      </c>
      <c r="B20" s="453">
        <v>7.2</v>
      </c>
      <c r="C20" s="453">
        <v>8.6</v>
      </c>
      <c r="D20" s="453">
        <v>101.8</v>
      </c>
      <c r="E20" s="453">
        <v>115.55</v>
      </c>
      <c r="F20" s="188">
        <f t="shared" si="0"/>
        <v>0.97852677357977713</v>
      </c>
      <c r="G20" s="188">
        <f t="shared" si="1"/>
        <v>1.1672095548317047</v>
      </c>
      <c r="H20" s="189">
        <f t="shared" si="2"/>
        <v>0.58693972624854418</v>
      </c>
      <c r="I20" s="189">
        <f t="shared" si="3"/>
        <v>0.6467555873973615</v>
      </c>
      <c r="J20" s="65"/>
      <c r="K20" s="64"/>
    </row>
    <row r="21" spans="1:11" ht="13.5" thickBot="1">
      <c r="A21" s="193" t="s">
        <v>442</v>
      </c>
      <c r="B21" s="454">
        <v>3.8</v>
      </c>
      <c r="C21" s="454">
        <v>3.4</v>
      </c>
      <c r="D21" s="454">
        <v>31.9</v>
      </c>
      <c r="E21" s="454">
        <v>33</v>
      </c>
      <c r="F21" s="188">
        <f t="shared" si="0"/>
        <v>0.51644468605599347</v>
      </c>
      <c r="G21" s="310">
        <f t="shared" si="1"/>
        <v>0.46145494028230188</v>
      </c>
      <c r="H21" s="189">
        <f t="shared" si="2"/>
        <v>0.18392315586766758</v>
      </c>
      <c r="I21" s="364">
        <f t="shared" si="3"/>
        <v>0.18470735079284231</v>
      </c>
      <c r="J21" s="65"/>
      <c r="K21" s="64"/>
    </row>
    <row r="22" spans="1:11" ht="15.6" customHeight="1">
      <c r="A22" s="708" t="s">
        <v>387</v>
      </c>
      <c r="B22" s="708"/>
      <c r="C22" s="708"/>
      <c r="D22" s="195"/>
      <c r="E22" s="195"/>
      <c r="F22" s="195"/>
      <c r="G22" s="195"/>
      <c r="H22" s="195"/>
      <c r="I22" s="195"/>
      <c r="J22" s="54"/>
    </row>
    <row r="23" spans="1:11" ht="13.9" customHeight="1">
      <c r="A23" s="707" t="s">
        <v>199</v>
      </c>
      <c r="B23" s="707"/>
      <c r="C23" s="707"/>
      <c r="D23" s="707"/>
      <c r="E23" s="56"/>
      <c r="F23" s="54"/>
      <c r="G23" s="61"/>
      <c r="H23" s="61"/>
      <c r="I23" s="61"/>
    </row>
    <row r="24" spans="1:11" ht="13.9" customHeight="1">
      <c r="A24" s="706" t="s">
        <v>305</v>
      </c>
      <c r="B24" s="706"/>
      <c r="C24" s="706"/>
      <c r="D24" s="706"/>
      <c r="E24" s="706"/>
      <c r="F24" s="54"/>
      <c r="G24" s="61"/>
      <c r="H24" s="61"/>
      <c r="I24" s="61"/>
    </row>
    <row r="25" spans="1:11">
      <c r="F25"/>
      <c r="G25"/>
      <c r="H25"/>
      <c r="I25"/>
      <c r="J25"/>
      <c r="K25"/>
    </row>
    <row r="26" spans="1:11">
      <c r="F26"/>
      <c r="G26"/>
      <c r="H26"/>
      <c r="I26"/>
      <c r="J26"/>
      <c r="K26"/>
    </row>
    <row r="27" spans="1:11">
      <c r="F27"/>
      <c r="G27"/>
      <c r="H27"/>
      <c r="I27"/>
      <c r="J27"/>
      <c r="K27"/>
    </row>
    <row r="28" spans="1:11">
      <c r="F28"/>
      <c r="G28"/>
      <c r="H28"/>
      <c r="I28"/>
      <c r="J28"/>
      <c r="K28"/>
    </row>
    <row r="29" spans="1:11">
      <c r="F29"/>
      <c r="G29"/>
      <c r="H29"/>
      <c r="I29"/>
      <c r="J29"/>
      <c r="K29"/>
    </row>
    <row r="30" spans="1:11">
      <c r="F30"/>
      <c r="G30"/>
      <c r="H30"/>
      <c r="I30"/>
      <c r="J30"/>
      <c r="K30"/>
    </row>
    <row r="31" spans="1:11" ht="12" customHeight="1">
      <c r="F31"/>
      <c r="G31"/>
      <c r="H31"/>
      <c r="I31"/>
      <c r="J31"/>
      <c r="K31"/>
    </row>
    <row r="32" spans="1:11" ht="14.25" customHeight="1">
      <c r="F32"/>
      <c r="G32"/>
      <c r="H32"/>
      <c r="I32"/>
      <c r="J32"/>
      <c r="K32"/>
    </row>
    <row r="33" spans="2:58" ht="12.75" hidden="1" customHeight="1">
      <c r="B33" s="57"/>
      <c r="C33" s="57"/>
      <c r="D33" s="57"/>
      <c r="E33" s="57"/>
      <c r="F33"/>
      <c r="G33"/>
      <c r="H33"/>
      <c r="I33"/>
      <c r="J33"/>
      <c r="K33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</row>
    <row r="34" spans="2:58" ht="15.75" customHeight="1">
      <c r="F34"/>
      <c r="G34"/>
      <c r="H34"/>
      <c r="I34"/>
      <c r="J34"/>
      <c r="K34"/>
    </row>
    <row r="35" spans="2:58" ht="12" customHeight="1"/>
    <row r="38" spans="2:58" ht="13.15" hidden="1" customHeight="1"/>
    <row r="40" spans="2:58" ht="18" customHeight="1">
      <c r="K40" s="57"/>
    </row>
    <row r="41" spans="2:58" ht="12.75" customHeight="1">
      <c r="K41" s="57"/>
    </row>
    <row r="42" spans="2:58" ht="13.15" hidden="1" customHeight="1">
      <c r="K42" s="57"/>
    </row>
    <row r="43" spans="2:58">
      <c r="K43" s="57"/>
    </row>
    <row r="44" spans="2:58">
      <c r="K44" s="57"/>
    </row>
    <row r="45" spans="2:58">
      <c r="K45" s="57"/>
    </row>
    <row r="46" spans="2:58">
      <c r="K46" s="57"/>
    </row>
    <row r="47" spans="2:58">
      <c r="K47" s="57"/>
    </row>
    <row r="48" spans="2:58">
      <c r="K48" s="57"/>
    </row>
    <row r="49" spans="11:11">
      <c r="K49" s="57"/>
    </row>
    <row r="50" spans="11:11" ht="14.25" customHeight="1">
      <c r="K50" s="57"/>
    </row>
    <row r="51" spans="11:11" ht="10.5" customHeight="1">
      <c r="K51" s="57"/>
    </row>
    <row r="52" spans="11:11">
      <c r="K52" s="57"/>
    </row>
    <row r="53" spans="11:11">
      <c r="K53" s="57"/>
    </row>
    <row r="54" spans="11:11">
      <c r="K54" s="57"/>
    </row>
    <row r="55" spans="11:11">
      <c r="K55" s="57"/>
    </row>
    <row r="56" spans="11:11">
      <c r="K56" s="57"/>
    </row>
    <row r="57" spans="11:11">
      <c r="K57" s="57"/>
    </row>
    <row r="58" spans="11:11">
      <c r="K58" s="57"/>
    </row>
    <row r="59" spans="11:11">
      <c r="K59" s="57"/>
    </row>
    <row r="60" spans="11:11">
      <c r="K60" s="57"/>
    </row>
    <row r="61" spans="11:11">
      <c r="K61" s="57"/>
    </row>
    <row r="62" spans="11:11">
      <c r="K62" s="57"/>
    </row>
    <row r="63" spans="11:11">
      <c r="K63" s="57"/>
    </row>
    <row r="64" spans="11:11">
      <c r="K64" s="57"/>
    </row>
    <row r="65" spans="11:11">
      <c r="K65" s="57"/>
    </row>
    <row r="66" spans="11:11">
      <c r="K66" s="57"/>
    </row>
    <row r="67" spans="11:11" ht="13.9" customHeight="1">
      <c r="K67" s="57"/>
    </row>
    <row r="68" spans="11:11" ht="13.9" customHeight="1">
      <c r="K68" s="57"/>
    </row>
    <row r="69" spans="11:11">
      <c r="K69" s="57"/>
    </row>
    <row r="70" spans="11:11">
      <c r="K70" s="57"/>
    </row>
    <row r="71" spans="11:11">
      <c r="K71" s="57"/>
    </row>
    <row r="72" spans="11:11">
      <c r="K72" s="57"/>
    </row>
    <row r="73" spans="11:11">
      <c r="K73" s="57"/>
    </row>
    <row r="74" spans="11:11">
      <c r="K74" s="57"/>
    </row>
    <row r="75" spans="11:11">
      <c r="K75" s="57"/>
    </row>
    <row r="76" spans="11:11">
      <c r="K76" s="57"/>
    </row>
    <row r="101" spans="3:5">
      <c r="C101" s="57"/>
      <c r="D101" s="57"/>
      <c r="E101" s="57"/>
    </row>
    <row r="102" spans="3:5">
      <c r="C102" s="57"/>
    </row>
    <row r="103" spans="3:5">
      <c r="C103" s="57"/>
    </row>
    <row r="104" spans="3:5">
      <c r="C104" s="57"/>
    </row>
    <row r="105" spans="3:5">
      <c r="C105" s="57"/>
    </row>
  </sheetData>
  <mergeCells count="13"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colBreaks count="1" manualBreakCount="1">
    <brk id="10" max="1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view="pageBreakPreview" zoomScale="75" zoomScaleNormal="75" workbookViewId="0">
      <selection activeCell="C38" sqref="C38"/>
    </sheetView>
  </sheetViews>
  <sheetFormatPr baseColWidth="10" defaultRowHeight="12.75"/>
  <cols>
    <col min="1" max="11" width="15.7109375" style="23" customWidth="1"/>
    <col min="12" max="14" width="11.42578125" style="23"/>
    <col min="15" max="17" width="11.85546875" style="23" customWidth="1"/>
    <col min="18" max="19" width="13.42578125" style="23" customWidth="1"/>
    <col min="20" max="20" width="11.42578125" style="23"/>
    <col min="21" max="21" width="11.5703125" style="23" hidden="1" customWidth="1"/>
    <col min="22" max="22" width="11.140625" style="23" hidden="1" customWidth="1"/>
    <col min="23" max="23" width="11.42578125" style="23"/>
    <col min="24" max="24" width="12.5703125" style="23" customWidth="1"/>
    <col min="25" max="25" width="12" style="23" customWidth="1"/>
    <col min="26" max="26" width="11.5703125" style="23" customWidth="1"/>
    <col min="27" max="16384" width="11.42578125" style="23"/>
  </cols>
  <sheetData>
    <row r="1" spans="1:16" ht="18">
      <c r="A1" s="709" t="s">
        <v>180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6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ht="15">
      <c r="A3" s="716" t="s">
        <v>288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</row>
    <row r="4" spans="1:16" ht="15">
      <c r="A4" s="716" t="s">
        <v>176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</row>
    <row r="5" spans="1:16" ht="13.5" thickBo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6" s="432" customFormat="1" ht="33" customHeight="1">
      <c r="A6" s="720" t="s">
        <v>1</v>
      </c>
      <c r="B6" s="722" t="s">
        <v>3</v>
      </c>
      <c r="C6" s="713" t="s">
        <v>289</v>
      </c>
      <c r="D6" s="715"/>
      <c r="E6" s="713" t="s">
        <v>133</v>
      </c>
      <c r="F6" s="714"/>
      <c r="G6" s="714"/>
      <c r="H6" s="714"/>
      <c r="I6" s="714"/>
      <c r="J6" s="714"/>
      <c r="K6" s="714"/>
    </row>
    <row r="7" spans="1:16" s="432" customFormat="1" ht="33" customHeight="1" thickBot="1">
      <c r="A7" s="721"/>
      <c r="B7" s="723"/>
      <c r="C7" s="437" t="s">
        <v>54</v>
      </c>
      <c r="D7" s="437" t="s">
        <v>5</v>
      </c>
      <c r="E7" s="437" t="s">
        <v>55</v>
      </c>
      <c r="F7" s="437" t="s">
        <v>147</v>
      </c>
      <c r="G7" s="437" t="s">
        <v>56</v>
      </c>
      <c r="H7" s="437" t="s">
        <v>57</v>
      </c>
      <c r="I7" s="437" t="s">
        <v>58</v>
      </c>
      <c r="J7" s="437" t="s">
        <v>59</v>
      </c>
      <c r="K7" s="438" t="s">
        <v>134</v>
      </c>
    </row>
    <row r="8" spans="1:16" ht="21.75" customHeight="1">
      <c r="A8" s="167">
        <v>2001</v>
      </c>
      <c r="B8" s="196">
        <v>100</v>
      </c>
      <c r="C8" s="168">
        <v>71.306400513531969</v>
      </c>
      <c r="D8" s="168">
        <v>28.695670179943264</v>
      </c>
      <c r="E8" s="168">
        <v>3.2613422235106535</v>
      </c>
      <c r="F8" s="168">
        <v>17.845236369660199</v>
      </c>
      <c r="G8" s="168">
        <v>26.330938231213629</v>
      </c>
      <c r="H8" s="168">
        <v>22.483589754208683</v>
      </c>
      <c r="I8" s="168">
        <v>20.251382187894727</v>
      </c>
      <c r="J8" s="168">
        <v>8.1978754684943986</v>
      </c>
      <c r="K8" s="169">
        <v>1.6296357650176958</v>
      </c>
    </row>
    <row r="9" spans="1:16">
      <c r="A9" s="170">
        <v>2002</v>
      </c>
      <c r="B9" s="197">
        <v>100</v>
      </c>
      <c r="C9" s="171">
        <v>70.70492082411036</v>
      </c>
      <c r="D9" s="171">
        <v>29.295079175889668</v>
      </c>
      <c r="E9" s="171">
        <v>3.2862250979056697</v>
      </c>
      <c r="F9" s="171">
        <v>17.437851183381579</v>
      </c>
      <c r="G9" s="171">
        <v>26.047164992337823</v>
      </c>
      <c r="H9" s="171">
        <v>23.48459049889324</v>
      </c>
      <c r="I9" s="171">
        <v>19.772688574833989</v>
      </c>
      <c r="J9" s="171">
        <v>7.915460582325899</v>
      </c>
      <c r="K9" s="172">
        <v>2.0560190703217813</v>
      </c>
      <c r="L9" s="26"/>
      <c r="M9" s="26"/>
      <c r="N9" s="26"/>
      <c r="O9" s="26"/>
      <c r="P9" s="26"/>
    </row>
    <row r="10" spans="1:16">
      <c r="A10" s="170">
        <v>2003</v>
      </c>
      <c r="B10" s="197">
        <v>100</v>
      </c>
      <c r="C10" s="171">
        <v>69.54389406571849</v>
      </c>
      <c r="D10" s="171">
        <v>30.460370599398683</v>
      </c>
      <c r="E10" s="171">
        <v>3.1977487848554618</v>
      </c>
      <c r="F10" s="171">
        <v>18.327398341045271</v>
      </c>
      <c r="G10" s="171">
        <v>25.291596477386612</v>
      </c>
      <c r="H10" s="171">
        <v>24.321385163230055</v>
      </c>
      <c r="I10" s="171">
        <v>19.382902957545259</v>
      </c>
      <c r="J10" s="171">
        <v>7.6145595667100245</v>
      </c>
      <c r="K10" s="172">
        <v>1.8644087092273054</v>
      </c>
      <c r="L10" s="26"/>
      <c r="M10" s="26"/>
      <c r="N10" s="26"/>
      <c r="O10" s="26"/>
      <c r="P10" s="26"/>
    </row>
    <row r="11" spans="1:16">
      <c r="A11" s="170">
        <v>2004</v>
      </c>
      <c r="B11" s="197">
        <v>100</v>
      </c>
      <c r="C11" s="171">
        <v>69.906862220319027</v>
      </c>
      <c r="D11" s="171">
        <v>30.090996681297504</v>
      </c>
      <c r="E11" s="171">
        <v>2.7149127502408739</v>
      </c>
      <c r="F11" s="171">
        <v>18.567605181458088</v>
      </c>
      <c r="G11" s="171">
        <v>25.421261106947863</v>
      </c>
      <c r="H11" s="171">
        <v>24.830317953109944</v>
      </c>
      <c r="I11" s="171">
        <v>19.852264211540522</v>
      </c>
      <c r="J11" s="171">
        <v>7.2861577989508604</v>
      </c>
      <c r="K11" s="172">
        <v>1.3274809977518487</v>
      </c>
      <c r="L11" s="26"/>
      <c r="M11" s="26"/>
      <c r="N11" s="26"/>
      <c r="O11" s="26"/>
      <c r="P11" s="26"/>
    </row>
    <row r="12" spans="1:16">
      <c r="A12" s="170">
        <v>2005</v>
      </c>
      <c r="B12" s="197">
        <v>100</v>
      </c>
      <c r="C12" s="171">
        <v>70.934849305179569</v>
      </c>
      <c r="D12" s="171">
        <v>29.065150694820431</v>
      </c>
      <c r="E12" s="171">
        <v>2.8650063165493593</v>
      </c>
      <c r="F12" s="171">
        <v>18.18936815635681</v>
      </c>
      <c r="G12" s="171">
        <v>25.218823317090777</v>
      </c>
      <c r="H12" s="171">
        <v>24.217199061541237</v>
      </c>
      <c r="I12" s="171">
        <v>20.034741021476265</v>
      </c>
      <c r="J12" s="171">
        <v>7.1963544486554767</v>
      </c>
      <c r="K12" s="172">
        <v>2.2785076783300724</v>
      </c>
      <c r="L12" s="26"/>
      <c r="M12" s="26"/>
      <c r="N12" s="26"/>
      <c r="O12" s="26"/>
      <c r="P12" s="26"/>
    </row>
    <row r="13" spans="1:16">
      <c r="A13" s="170">
        <v>2006</v>
      </c>
      <c r="B13" s="197">
        <v>100</v>
      </c>
      <c r="C13" s="171">
        <v>70.314726697422756</v>
      </c>
      <c r="D13" s="171">
        <v>29.687688703171414</v>
      </c>
      <c r="E13" s="171">
        <v>2.7728798821284508</v>
      </c>
      <c r="F13" s="171">
        <v>17.772517572039323</v>
      </c>
      <c r="G13" s="171">
        <v>24.388299799521747</v>
      </c>
      <c r="H13" s="171">
        <v>26.141880630902634</v>
      </c>
      <c r="I13" s="171">
        <v>18.200525053425533</v>
      </c>
      <c r="J13" s="171">
        <v>7.2582787855365805</v>
      </c>
      <c r="K13" s="172">
        <v>3.4656182764457384</v>
      </c>
      <c r="L13" s="26"/>
      <c r="M13" s="26"/>
      <c r="N13" s="26"/>
      <c r="O13" s="26"/>
      <c r="P13" s="26"/>
    </row>
    <row r="14" spans="1:16">
      <c r="A14" s="170">
        <v>2007</v>
      </c>
      <c r="B14" s="197">
        <v>100</v>
      </c>
      <c r="C14" s="171">
        <v>71.2</v>
      </c>
      <c r="D14" s="171">
        <v>28.8</v>
      </c>
      <c r="E14" s="171">
        <v>2.52</v>
      </c>
      <c r="F14" s="171">
        <v>17.405000000000001</v>
      </c>
      <c r="G14" s="171">
        <v>25.478000000000002</v>
      </c>
      <c r="H14" s="171">
        <v>26.460999999999999</v>
      </c>
      <c r="I14" s="171">
        <v>18.709</v>
      </c>
      <c r="J14" s="171">
        <v>7.375</v>
      </c>
      <c r="K14" s="172">
        <v>2.0390000000000001</v>
      </c>
      <c r="L14" s="26"/>
      <c r="M14" s="26"/>
      <c r="N14" s="26"/>
      <c r="O14" s="26"/>
      <c r="P14" s="26"/>
    </row>
    <row r="15" spans="1:16">
      <c r="A15" s="170" t="s">
        <v>394</v>
      </c>
      <c r="B15" s="197">
        <v>99.996947124190996</v>
      </c>
      <c r="C15" s="171">
        <v>70.303299999999993</v>
      </c>
      <c r="D15" s="171">
        <v>29.6967</v>
      </c>
      <c r="E15" s="171">
        <v>1.9629991451947737</v>
      </c>
      <c r="F15" s="171">
        <v>14.440102576627185</v>
      </c>
      <c r="G15" s="171">
        <v>25.332763463182321</v>
      </c>
      <c r="H15" s="171">
        <v>25.995237513737944</v>
      </c>
      <c r="I15" s="171">
        <v>21.272438637196242</v>
      </c>
      <c r="J15" s="171">
        <v>8.5480522652338511</v>
      </c>
      <c r="K15" s="172">
        <v>2.4484063988276961</v>
      </c>
      <c r="L15" s="26"/>
      <c r="M15" s="26"/>
      <c r="N15" s="26"/>
      <c r="O15" s="26"/>
      <c r="P15" s="26"/>
    </row>
    <row r="16" spans="1:16">
      <c r="A16" s="170">
        <v>2009</v>
      </c>
      <c r="B16" s="197">
        <v>100</v>
      </c>
      <c r="C16" s="171">
        <v>71.397940000000006</v>
      </c>
      <c r="D16" s="171">
        <v>28.602060000000002</v>
      </c>
      <c r="E16" s="171">
        <v>1.8349499125457147</v>
      </c>
      <c r="F16" s="171">
        <v>14.6064557163301</v>
      </c>
      <c r="G16" s="171">
        <v>24.309111146446178</v>
      </c>
      <c r="H16" s="171">
        <v>26.50977897916998</v>
      </c>
      <c r="I16" s="171">
        <v>21.733184926061377</v>
      </c>
      <c r="J16" s="171">
        <v>8.7104468118937817</v>
      </c>
      <c r="K16" s="172">
        <v>2.2960725075528701</v>
      </c>
      <c r="L16" s="26"/>
      <c r="M16" s="26"/>
      <c r="N16" s="26"/>
      <c r="O16" s="26"/>
      <c r="P16" s="26"/>
    </row>
    <row r="17" spans="1:69">
      <c r="A17" s="170" t="s">
        <v>373</v>
      </c>
      <c r="B17" s="197">
        <v>100</v>
      </c>
      <c r="C17" s="171">
        <v>71.358339999999998</v>
      </c>
      <c r="D17" s="171">
        <v>28.641660000000002</v>
      </c>
      <c r="E17" s="171">
        <v>2.3290000000000002</v>
      </c>
      <c r="F17" s="171">
        <v>17.04</v>
      </c>
      <c r="G17" s="171">
        <v>26.89</v>
      </c>
      <c r="H17" s="171">
        <v>26.1419</v>
      </c>
      <c r="I17" s="171">
        <v>19.091999999999999</v>
      </c>
      <c r="J17" s="171">
        <v>6.9390000000000001</v>
      </c>
      <c r="K17" s="172">
        <v>1.85</v>
      </c>
      <c r="L17" s="26"/>
      <c r="M17" s="26"/>
      <c r="N17" s="26"/>
      <c r="O17" s="26"/>
      <c r="P17" s="26"/>
    </row>
    <row r="18" spans="1:69">
      <c r="A18" s="170">
        <v>2011</v>
      </c>
      <c r="B18" s="197">
        <v>100</v>
      </c>
      <c r="C18" s="171">
        <v>70.852530000000002</v>
      </c>
      <c r="D18" s="171">
        <v>29.147400000000001</v>
      </c>
      <c r="E18" s="171">
        <v>1.829</v>
      </c>
      <c r="F18" s="171">
        <v>16.027999999999999</v>
      </c>
      <c r="G18" s="171">
        <v>27.448</v>
      </c>
      <c r="H18" s="171">
        <v>27.242000000000001</v>
      </c>
      <c r="I18" s="171">
        <v>19.129000000000001</v>
      </c>
      <c r="J18" s="171">
        <v>7.03</v>
      </c>
      <c r="K18" s="172">
        <v>1.29</v>
      </c>
      <c r="L18" s="26"/>
      <c r="M18" s="26"/>
      <c r="N18" s="26"/>
      <c r="O18" s="26"/>
      <c r="P18" s="26"/>
    </row>
    <row r="19" spans="1:69">
      <c r="A19" s="170">
        <v>2012</v>
      </c>
      <c r="B19" s="197">
        <v>100</v>
      </c>
      <c r="C19" s="171">
        <v>70.586487021993264</v>
      </c>
      <c r="D19" s="171">
        <v>29.413512978006732</v>
      </c>
      <c r="E19" s="171">
        <v>1.7391304299999999</v>
      </c>
      <c r="F19" s="171">
        <v>15.8943926</v>
      </c>
      <c r="G19" s="171">
        <v>25.961002799999999</v>
      </c>
      <c r="H19" s="171">
        <v>28.170037499999999</v>
      </c>
      <c r="I19" s="171">
        <v>20.123531499999999</v>
      </c>
      <c r="J19" s="171">
        <v>6.7748577000000001</v>
      </c>
      <c r="K19" s="172">
        <v>1.33704735</v>
      </c>
      <c r="L19" s="26"/>
      <c r="M19" s="26"/>
      <c r="N19" s="26"/>
      <c r="O19" s="26"/>
      <c r="P19" s="26"/>
    </row>
    <row r="20" spans="1:69">
      <c r="A20" s="170">
        <v>2013</v>
      </c>
      <c r="B20" s="197">
        <v>100</v>
      </c>
      <c r="C20" s="171">
        <v>73.930000000000007</v>
      </c>
      <c r="D20" s="171">
        <v>26.06</v>
      </c>
      <c r="E20" s="171">
        <v>1.42713</v>
      </c>
      <c r="F20" s="171">
        <v>15.74502</v>
      </c>
      <c r="G20" s="171">
        <v>25.125450000000001</v>
      </c>
      <c r="H20" s="171">
        <v>27.965043000000001</v>
      </c>
      <c r="I20" s="171">
        <v>21.943100000000001</v>
      </c>
      <c r="J20" s="171">
        <v>6.3939599999999999</v>
      </c>
      <c r="K20" s="172">
        <v>1.407554</v>
      </c>
      <c r="L20" s="26"/>
      <c r="M20" s="26"/>
      <c r="N20" s="26"/>
      <c r="O20" s="26"/>
      <c r="P20" s="26"/>
    </row>
    <row r="21" spans="1:69">
      <c r="A21" s="170">
        <v>2014</v>
      </c>
      <c r="B21" s="197">
        <v>100</v>
      </c>
      <c r="C21" s="171">
        <v>73.61</v>
      </c>
      <c r="D21" s="171">
        <v>26.38</v>
      </c>
      <c r="E21" s="171">
        <v>1.3480000000000001</v>
      </c>
      <c r="F21" s="171">
        <v>15.406000000000001</v>
      </c>
      <c r="G21" s="171">
        <v>24.876999999999999</v>
      </c>
      <c r="H21" s="171">
        <v>27.814</v>
      </c>
      <c r="I21" s="171">
        <v>24.288</v>
      </c>
      <c r="J21" s="171">
        <v>6.1440000000000001</v>
      </c>
      <c r="K21" s="172">
        <v>1.1299999999999999</v>
      </c>
      <c r="L21" s="26"/>
      <c r="M21" s="26"/>
      <c r="N21" s="26"/>
      <c r="O21" s="26"/>
      <c r="P21" s="26"/>
    </row>
    <row r="22" spans="1:69" s="47" customFormat="1" ht="13.5" thickBot="1">
      <c r="A22" s="174">
        <v>2015</v>
      </c>
      <c r="B22" s="198">
        <v>100</v>
      </c>
      <c r="C22" s="175">
        <v>74.650000000000006</v>
      </c>
      <c r="D22" s="171">
        <v>25.35</v>
      </c>
      <c r="E22" s="175">
        <v>1.35</v>
      </c>
      <c r="F22" s="175">
        <v>15.21</v>
      </c>
      <c r="G22" s="175">
        <v>23.74</v>
      </c>
      <c r="H22" s="175">
        <v>27.96</v>
      </c>
      <c r="I22" s="175">
        <v>24.14</v>
      </c>
      <c r="J22" s="175">
        <v>6.37</v>
      </c>
      <c r="K22" s="176">
        <v>1.22</v>
      </c>
      <c r="L22" s="112"/>
      <c r="M22" s="112"/>
      <c r="N22" s="112"/>
      <c r="O22" s="112"/>
      <c r="P22" s="112"/>
    </row>
    <row r="23" spans="1:69" s="538" customFormat="1" ht="15.6" customHeight="1">
      <c r="A23" s="708" t="s">
        <v>387</v>
      </c>
      <c r="B23" s="708"/>
      <c r="C23" s="708"/>
      <c r="D23" s="708"/>
      <c r="E23" s="195"/>
      <c r="F23" s="195"/>
      <c r="G23" s="195"/>
      <c r="H23" s="195"/>
      <c r="I23" s="195"/>
      <c r="J23" s="537"/>
    </row>
    <row r="24" spans="1:69" s="538" customFormat="1" ht="21.75" customHeight="1">
      <c r="A24" s="539" t="s">
        <v>199</v>
      </c>
      <c r="B24" s="540"/>
      <c r="C24" s="537"/>
      <c r="D24" s="537"/>
      <c r="E24" s="56"/>
      <c r="F24" s="537"/>
      <c r="G24" s="541"/>
      <c r="H24" s="541"/>
      <c r="I24" s="541"/>
      <c r="L24" s="542"/>
    </row>
    <row r="25" spans="1:69" s="538" customFormat="1" ht="18" customHeight="1">
      <c r="A25" s="724" t="s">
        <v>304</v>
      </c>
      <c r="B25" s="724"/>
      <c r="C25" s="724"/>
      <c r="D25" s="724"/>
      <c r="E25" s="724"/>
      <c r="F25" s="724"/>
      <c r="G25" s="724"/>
      <c r="H25" s="724"/>
      <c r="I25" s="724"/>
      <c r="J25" s="724"/>
      <c r="K25" s="724"/>
    </row>
    <row r="26" spans="1:69" s="538" customFormat="1" ht="20.25" customHeight="1">
      <c r="A26" s="719" t="s">
        <v>393</v>
      </c>
      <c r="B26" s="719"/>
      <c r="C26" s="719"/>
      <c r="D26" s="719"/>
      <c r="E26" s="719"/>
      <c r="F26" s="719"/>
      <c r="G26" s="719"/>
      <c r="H26" s="537"/>
      <c r="I26" s="537"/>
      <c r="J26" s="537"/>
    </row>
    <row r="27" spans="1:69">
      <c r="A27"/>
      <c r="B27"/>
      <c r="C27"/>
      <c r="D27"/>
      <c r="E27"/>
      <c r="F27"/>
      <c r="G27"/>
      <c r="H27"/>
      <c r="I27"/>
      <c r="J27"/>
      <c r="K27"/>
    </row>
    <row r="28" spans="1:6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9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9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9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9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9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9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9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9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9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9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67"/>
      <c r="CI44" s="67"/>
      <c r="CN44" s="67"/>
    </row>
    <row r="45" spans="1:9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67"/>
      <c r="CI45" s="67"/>
      <c r="CN45" s="67"/>
    </row>
    <row r="46" spans="1:9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67"/>
      <c r="CI46" s="67"/>
      <c r="CN46" s="67"/>
    </row>
    <row r="47" spans="1:9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67"/>
      <c r="CI47" s="67"/>
      <c r="CN47" s="67"/>
    </row>
    <row r="48" spans="1:9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67"/>
      <c r="CI48" s="67"/>
      <c r="CN48" s="67"/>
    </row>
    <row r="49" spans="1:9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67"/>
      <c r="CI49" s="67"/>
      <c r="CN49" s="67"/>
    </row>
    <row r="50" spans="1:92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26"/>
      <c r="BY50" s="26"/>
      <c r="BZ50" s="26"/>
      <c r="CA50" s="26"/>
    </row>
    <row r="51" spans="1:92">
      <c r="U51" s="23">
        <v>81.400000000000006</v>
      </c>
      <c r="V51" s="23">
        <v>5.4</v>
      </c>
      <c r="AB51" s="23" t="e">
        <f>AE39*100/F38</f>
        <v>#DIV/0!</v>
      </c>
      <c r="BX51" s="26"/>
      <c r="BY51" s="26"/>
      <c r="BZ51" s="26"/>
      <c r="CA51" s="26"/>
    </row>
    <row r="52" spans="1:92">
      <c r="U52" s="23">
        <v>82.3</v>
      </c>
      <c r="V52" s="23">
        <v>4.3</v>
      </c>
      <c r="AB52" s="23" t="e">
        <f>SUM(AB50:AB51)</f>
        <v>#DIV/0!</v>
      </c>
      <c r="BX52" s="26"/>
      <c r="BY52" s="26"/>
      <c r="BZ52" s="26"/>
      <c r="CA52" s="26"/>
    </row>
    <row r="53" spans="1:92">
      <c r="U53" s="23">
        <v>76.7</v>
      </c>
      <c r="V53" s="23">
        <v>7.7</v>
      </c>
      <c r="BX53" s="26"/>
      <c r="BY53" s="26"/>
      <c r="BZ53" s="26"/>
      <c r="CA53" s="26"/>
    </row>
    <row r="54" spans="1:92">
      <c r="A54"/>
      <c r="B54"/>
      <c r="C54"/>
      <c r="D54"/>
      <c r="E54"/>
      <c r="F54"/>
      <c r="G54"/>
      <c r="H54"/>
      <c r="I54"/>
      <c r="J54"/>
      <c r="K54"/>
      <c r="U54" s="23">
        <v>79</v>
      </c>
      <c r="V54" s="23">
        <v>6.8</v>
      </c>
      <c r="BX54" s="26"/>
      <c r="BY54" s="26"/>
      <c r="BZ54" s="26"/>
      <c r="CA54" s="26"/>
    </row>
    <row r="55" spans="1:9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26"/>
      <c r="BY55" s="26"/>
      <c r="BZ55" s="26"/>
      <c r="CA55" s="68"/>
    </row>
    <row r="56" spans="1:9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26"/>
      <c r="BY56" s="26"/>
      <c r="BZ56" s="26"/>
      <c r="CA56" s="68"/>
    </row>
    <row r="57" spans="1:9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9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9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9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9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9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9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9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>
      <c r="U108" s="23">
        <v>9.8000000000000007</v>
      </c>
      <c r="V108" s="23" t="s">
        <v>146</v>
      </c>
      <c r="X108" s="23">
        <v>2.7</v>
      </c>
      <c r="Y108" s="23" t="s">
        <v>146</v>
      </c>
    </row>
    <row r="109" spans="1:56">
      <c r="U109" s="23">
        <v>8.3000000000000007</v>
      </c>
      <c r="V109" s="23" t="s">
        <v>146</v>
      </c>
      <c r="X109" s="23">
        <v>3</v>
      </c>
      <c r="Y109" s="23" t="s">
        <v>146</v>
      </c>
    </row>
    <row r="110" spans="1:56">
      <c r="U110" s="23">
        <v>8.9</v>
      </c>
      <c r="V110" s="23" t="s">
        <v>146</v>
      </c>
      <c r="X110" s="23">
        <v>2.5</v>
      </c>
      <c r="Y110" s="23" t="s">
        <v>146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rowBreaks count="1" manualBreakCount="1">
    <brk id="2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V54"/>
  <sheetViews>
    <sheetView showGridLines="0" view="pageBreakPreview" zoomScale="75" zoomScaleNormal="75" workbookViewId="0">
      <selection activeCell="C38" sqref="C38"/>
    </sheetView>
  </sheetViews>
  <sheetFormatPr baseColWidth="10" defaultRowHeight="12.75"/>
  <cols>
    <col min="1" max="9" width="15.5703125" style="23" customWidth="1"/>
    <col min="10" max="10" width="11.42578125" style="23"/>
    <col min="11" max="11" width="22.140625" style="23" customWidth="1"/>
    <col min="12" max="12" width="12.85546875" style="23" customWidth="1"/>
    <col min="13" max="13" width="10.140625" style="23" customWidth="1"/>
    <col min="14" max="16384" width="11.42578125" style="23"/>
  </cols>
  <sheetData>
    <row r="1" spans="1:22" ht="18">
      <c r="A1" s="709" t="s">
        <v>180</v>
      </c>
      <c r="B1" s="709"/>
      <c r="C1" s="709"/>
      <c r="D1" s="709"/>
      <c r="E1" s="709"/>
      <c r="F1" s="709"/>
      <c r="G1" s="709"/>
      <c r="H1" s="709"/>
      <c r="I1" s="709"/>
      <c r="J1" s="50"/>
      <c r="K1" s="50"/>
      <c r="L1" s="50"/>
      <c r="M1" s="50"/>
    </row>
    <row r="2" spans="1:22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2" ht="15">
      <c r="A3" s="716" t="s">
        <v>200</v>
      </c>
      <c r="B3" s="716"/>
      <c r="C3" s="716"/>
      <c r="D3" s="716"/>
      <c r="E3" s="716"/>
      <c r="F3" s="716"/>
      <c r="G3" s="716"/>
      <c r="H3" s="716"/>
      <c r="I3" s="716"/>
    </row>
    <row r="4" spans="1:22" ht="15">
      <c r="A4" s="716" t="s">
        <v>176</v>
      </c>
      <c r="B4" s="716"/>
      <c r="C4" s="716"/>
      <c r="D4" s="716"/>
      <c r="E4" s="716"/>
      <c r="F4" s="716"/>
      <c r="G4" s="716"/>
      <c r="H4" s="716"/>
      <c r="I4" s="716"/>
    </row>
    <row r="5" spans="1:22" ht="13.5" thickBot="1">
      <c r="A5" s="199"/>
      <c r="B5" s="199"/>
      <c r="C5" s="199"/>
      <c r="D5" s="199"/>
      <c r="E5" s="199"/>
      <c r="F5" s="199"/>
      <c r="G5" s="199"/>
      <c r="H5" s="199"/>
      <c r="I5" s="199"/>
    </row>
    <row r="6" spans="1:22" ht="24.75" customHeight="1">
      <c r="A6" s="720" t="s">
        <v>1</v>
      </c>
      <c r="B6" s="722" t="s">
        <v>3</v>
      </c>
      <c r="C6" s="722" t="s">
        <v>203</v>
      </c>
      <c r="D6" s="414" t="s">
        <v>60</v>
      </c>
      <c r="E6" s="732" t="s">
        <v>204</v>
      </c>
      <c r="F6" s="725" t="s">
        <v>61</v>
      </c>
      <c r="G6" s="726"/>
      <c r="H6" s="720"/>
      <c r="I6" s="736" t="s">
        <v>205</v>
      </c>
    </row>
    <row r="7" spans="1:22" ht="24.75" customHeight="1">
      <c r="A7" s="730"/>
      <c r="B7" s="731"/>
      <c r="C7" s="731"/>
      <c r="D7" s="416" t="s">
        <v>201</v>
      </c>
      <c r="E7" s="733"/>
      <c r="F7" s="727"/>
      <c r="G7" s="728"/>
      <c r="H7" s="729"/>
      <c r="I7" s="670"/>
    </row>
    <row r="8" spans="1:22" ht="24.75" customHeight="1">
      <c r="A8" s="730"/>
      <c r="B8" s="731"/>
      <c r="C8" s="731"/>
      <c r="D8" s="416" t="s">
        <v>202</v>
      </c>
      <c r="E8" s="733"/>
      <c r="F8" s="735" t="s">
        <v>3</v>
      </c>
      <c r="G8" s="417" t="s">
        <v>62</v>
      </c>
      <c r="H8" s="417" t="s">
        <v>62</v>
      </c>
      <c r="I8" s="670"/>
    </row>
    <row r="9" spans="1:22" ht="24.75" customHeight="1" thickBot="1">
      <c r="A9" s="721"/>
      <c r="B9" s="723"/>
      <c r="C9" s="723"/>
      <c r="D9" s="413" t="s">
        <v>148</v>
      </c>
      <c r="E9" s="734"/>
      <c r="F9" s="723"/>
      <c r="G9" s="413" t="s">
        <v>63</v>
      </c>
      <c r="H9" s="413" t="s">
        <v>64</v>
      </c>
      <c r="I9" s="671"/>
    </row>
    <row r="10" spans="1:22" ht="22.5" customHeight="1">
      <c r="A10" s="167">
        <v>2001</v>
      </c>
      <c r="B10" s="200">
        <v>100</v>
      </c>
      <c r="C10" s="168">
        <v>4.5755698533808511</v>
      </c>
      <c r="D10" s="168">
        <v>40.96725585400273</v>
      </c>
      <c r="E10" s="168">
        <v>9.1814457772217732</v>
      </c>
      <c r="F10" s="168">
        <v>44.629146834413639</v>
      </c>
      <c r="G10" s="168">
        <v>1.6886316343371044</v>
      </c>
      <c r="H10" s="168">
        <v>42.940515200076533</v>
      </c>
      <c r="I10" s="169">
        <v>0.64658168098100077</v>
      </c>
      <c r="J10" s="26"/>
      <c r="N10" s="69"/>
      <c r="V10" s="26"/>
    </row>
    <row r="11" spans="1:22">
      <c r="A11" s="170">
        <v>2002</v>
      </c>
      <c r="B11" s="201">
        <v>100</v>
      </c>
      <c r="C11" s="171">
        <v>4.972375690607735</v>
      </c>
      <c r="D11" s="171">
        <v>40.447011551983934</v>
      </c>
      <c r="E11" s="171">
        <v>8.9</v>
      </c>
      <c r="F11" s="171">
        <v>44.964841788046215</v>
      </c>
      <c r="G11" s="171">
        <v>1.7830236062280267</v>
      </c>
      <c r="H11" s="171">
        <v>43.181818181818187</v>
      </c>
      <c r="I11" s="172">
        <v>0.71577096936211859</v>
      </c>
      <c r="J11" s="26"/>
      <c r="N11" s="69"/>
    </row>
    <row r="12" spans="1:22">
      <c r="A12" s="170">
        <v>2003</v>
      </c>
      <c r="B12" s="201">
        <v>100</v>
      </c>
      <c r="C12" s="171">
        <v>5.2573158425832487</v>
      </c>
      <c r="D12" s="171">
        <v>37.928859737638746</v>
      </c>
      <c r="E12" s="171">
        <v>8.9905530198492727</v>
      </c>
      <c r="F12" s="171">
        <v>46.851664984863774</v>
      </c>
      <c r="G12" s="171">
        <v>2.0913218970736627</v>
      </c>
      <c r="H12" s="171">
        <v>44.760343087790112</v>
      </c>
      <c r="I12" s="172">
        <v>0.97160641506495438</v>
      </c>
      <c r="J12" s="26"/>
      <c r="N12" s="69"/>
    </row>
    <row r="13" spans="1:22">
      <c r="A13" s="170">
        <v>2004</v>
      </c>
      <c r="B13" s="201">
        <v>100</v>
      </c>
      <c r="C13" s="171">
        <v>4.8688002426816306</v>
      </c>
      <c r="D13" s="171">
        <v>36.874968400829168</v>
      </c>
      <c r="E13" s="171">
        <v>8.4</v>
      </c>
      <c r="F13" s="171">
        <v>48.77648010516203</v>
      </c>
      <c r="G13" s="171">
        <v>1.6128216795591284</v>
      </c>
      <c r="H13" s="171">
        <v>47.163658425602904</v>
      </c>
      <c r="I13" s="172">
        <v>1.0797512513271741</v>
      </c>
      <c r="J13" s="26"/>
    </row>
    <row r="14" spans="1:22">
      <c r="A14" s="170">
        <v>2005</v>
      </c>
      <c r="B14" s="201">
        <v>100</v>
      </c>
      <c r="C14" s="171">
        <v>4.7666633356650339</v>
      </c>
      <c r="D14" s="171">
        <v>35.105426201658837</v>
      </c>
      <c r="E14" s="171">
        <v>8.6939142600179871</v>
      </c>
      <c r="F14" s="171">
        <v>48.99570300789447</v>
      </c>
      <c r="G14" s="171">
        <v>1.5189367442790047</v>
      </c>
      <c r="H14" s="171">
        <v>47.476766263615467</v>
      </c>
      <c r="I14" s="172">
        <v>2.4382931947636806</v>
      </c>
      <c r="J14" s="26"/>
    </row>
    <row r="15" spans="1:22">
      <c r="A15" s="170">
        <v>2006</v>
      </c>
      <c r="B15" s="201">
        <v>100</v>
      </c>
      <c r="C15" s="171">
        <v>5.6816075825368682</v>
      </c>
      <c r="D15" s="171">
        <v>34.206136983399965</v>
      </c>
      <c r="E15" s="171">
        <v>7.2966032141060619</v>
      </c>
      <c r="F15" s="171">
        <v>51.201948533305099</v>
      </c>
      <c r="G15" s="171">
        <v>1.4719898337392792</v>
      </c>
      <c r="H15" s="171">
        <v>49.72995869956582</v>
      </c>
      <c r="I15" s="172">
        <v>1.613703686652002</v>
      </c>
      <c r="J15" s="26"/>
    </row>
    <row r="16" spans="1:22">
      <c r="A16" s="170">
        <v>2007</v>
      </c>
      <c r="B16" s="201">
        <v>100.00079414386428</v>
      </c>
      <c r="C16" s="171">
        <v>5.821020501877312</v>
      </c>
      <c r="D16" s="171">
        <v>33.605251073714911</v>
      </c>
      <c r="E16" s="171">
        <v>5.7561924313227628</v>
      </c>
      <c r="F16" s="171">
        <v>53.418330136949294</v>
      </c>
      <c r="G16" s="171">
        <v>1.6531157991410279</v>
      </c>
      <c r="H16" s="171">
        <v>51.765214337808267</v>
      </c>
      <c r="I16" s="172">
        <v>1.4</v>
      </c>
      <c r="J16" s="26"/>
    </row>
    <row r="17" spans="1:15">
      <c r="A17" s="170" t="s">
        <v>395</v>
      </c>
      <c r="B17" s="201">
        <v>99.955904084268752</v>
      </c>
      <c r="C17" s="171">
        <v>6.1162079</v>
      </c>
      <c r="D17" s="171">
        <v>33.279737699999998</v>
      </c>
      <c r="E17" s="171">
        <v>5.1073489099999998</v>
      </c>
      <c r="F17" s="171">
        <v>47.630699999999997</v>
      </c>
      <c r="G17" s="171">
        <v>1.0719000000000001</v>
      </c>
      <c r="H17" s="171">
        <v>46.558883999999999</v>
      </c>
      <c r="I17" s="172">
        <v>0.41615400000000002</v>
      </c>
      <c r="J17" s="26"/>
      <c r="K17" s="60"/>
    </row>
    <row r="18" spans="1:15">
      <c r="A18" s="170">
        <v>2009</v>
      </c>
      <c r="B18" s="201">
        <v>100.04348641342999</v>
      </c>
      <c r="C18" s="171">
        <v>6.1162079499999997</v>
      </c>
      <c r="D18" s="171">
        <v>33.960717600000002</v>
      </c>
      <c r="E18" s="171">
        <v>4.7794697319999999</v>
      </c>
      <c r="F18" s="171">
        <v>53.683911899999998</v>
      </c>
      <c r="G18" s="171">
        <v>0.99624831000000003</v>
      </c>
      <c r="H18" s="171">
        <v>52.687660000000001</v>
      </c>
      <c r="I18" s="172">
        <v>0.27743600000000002</v>
      </c>
      <c r="J18" s="26"/>
      <c r="K18" s="60"/>
    </row>
    <row r="19" spans="1:15">
      <c r="A19" s="170" t="s">
        <v>373</v>
      </c>
      <c r="B19" s="201">
        <v>100</v>
      </c>
      <c r="C19" s="171">
        <v>5.8797566100000003</v>
      </c>
      <c r="D19" s="171">
        <v>32.655506199999998</v>
      </c>
      <c r="E19" s="171">
        <v>4.3853841500000001</v>
      </c>
      <c r="F19" s="171">
        <v>56.401525900000003</v>
      </c>
      <c r="G19" s="171">
        <v>1.0845234699999999</v>
      </c>
      <c r="H19" s="171">
        <v>55.3170024</v>
      </c>
      <c r="I19" s="172">
        <v>0.20807718</v>
      </c>
      <c r="J19" s="26"/>
      <c r="K19" s="60"/>
    </row>
    <row r="20" spans="1:15">
      <c r="A20" s="170">
        <v>2011</v>
      </c>
      <c r="B20" s="201">
        <v>100</v>
      </c>
      <c r="C20" s="171">
        <v>5.4627376175754794</v>
      </c>
      <c r="D20" s="171">
        <v>32.411366177728077</v>
      </c>
      <c r="E20" s="171">
        <v>4.5780438071433274</v>
      </c>
      <c r="F20" s="171">
        <v>56.913109254752342</v>
      </c>
      <c r="G20" s="171">
        <v>1.4865487074919421</v>
      </c>
      <c r="H20" s="171">
        <v>55.426560547260401</v>
      </c>
      <c r="I20" s="172">
        <v>3.2888245740972169E-2</v>
      </c>
      <c r="J20" s="26"/>
      <c r="K20" s="60"/>
      <c r="L20" s="60"/>
    </row>
    <row r="21" spans="1:15">
      <c r="A21" s="170">
        <v>2012</v>
      </c>
      <c r="B21" s="201">
        <v>100</v>
      </c>
      <c r="C21" s="171">
        <v>5.6125327800000004</v>
      </c>
      <c r="D21" s="171">
        <v>33.087722800000002</v>
      </c>
      <c r="E21" s="171">
        <v>4.0061070699999997</v>
      </c>
      <c r="F21" s="171">
        <v>56.576720100000003</v>
      </c>
      <c r="G21" s="171">
        <v>1.1616714800000001</v>
      </c>
      <c r="H21" s="171">
        <v>55.415048599999999</v>
      </c>
      <c r="I21" s="172">
        <v>5.6424040000000002E-2</v>
      </c>
      <c r="J21" s="26"/>
      <c r="K21" s="60"/>
      <c r="L21" s="60"/>
    </row>
    <row r="22" spans="1:15">
      <c r="A22" s="170">
        <v>2013</v>
      </c>
      <c r="B22" s="201">
        <v>100</v>
      </c>
      <c r="C22" s="171">
        <v>6.5125479999999998</v>
      </c>
      <c r="D22" s="171">
        <v>33.357938531740707</v>
      </c>
      <c r="E22" s="171">
        <v>3.5834116226009929</v>
      </c>
      <c r="F22" s="171">
        <v>55.895181854784589</v>
      </c>
      <c r="G22" s="171">
        <v>1.0233525701248154</v>
      </c>
      <c r="H22" s="171">
        <v>54.868474030331498</v>
      </c>
      <c r="I22" s="172">
        <v>3.019728895450275E-2</v>
      </c>
      <c r="J22" s="26"/>
      <c r="K22" s="60"/>
      <c r="L22" s="60"/>
    </row>
    <row r="23" spans="1:15">
      <c r="A23" s="170">
        <v>2014</v>
      </c>
      <c r="B23" s="201">
        <v>100</v>
      </c>
      <c r="C23" s="171">
        <v>6.69</v>
      </c>
      <c r="D23" s="171">
        <v>31.55</v>
      </c>
      <c r="E23" s="171">
        <v>2.92</v>
      </c>
      <c r="F23" s="171">
        <v>58.26</v>
      </c>
      <c r="G23" s="171">
        <v>0.96399999999999997</v>
      </c>
      <c r="H23" s="171">
        <v>57.3</v>
      </c>
      <c r="I23" s="172">
        <v>5.3999999999999999E-2</v>
      </c>
      <c r="J23" s="26"/>
      <c r="K23" s="60"/>
      <c r="L23" s="60"/>
    </row>
    <row r="24" spans="1:15" ht="13.5" thickBot="1">
      <c r="A24" s="174">
        <v>2015</v>
      </c>
      <c r="B24" s="202">
        <v>100</v>
      </c>
      <c r="C24" s="175">
        <v>6.12</v>
      </c>
      <c r="D24" s="175">
        <v>29.74</v>
      </c>
      <c r="E24" s="175">
        <v>2.92</v>
      </c>
      <c r="F24" s="175">
        <v>60.74</v>
      </c>
      <c r="G24" s="175">
        <v>1.06</v>
      </c>
      <c r="H24" s="175">
        <v>59.67</v>
      </c>
      <c r="I24" s="176">
        <v>0</v>
      </c>
      <c r="J24" s="26"/>
      <c r="K24" s="60"/>
      <c r="L24" s="60"/>
    </row>
    <row r="25" spans="1:15" s="70" customFormat="1" ht="15.6" customHeight="1">
      <c r="A25" s="708" t="s">
        <v>387</v>
      </c>
      <c r="B25" s="708"/>
      <c r="C25" s="708"/>
      <c r="D25" s="708"/>
      <c r="E25" s="195"/>
      <c r="F25" s="195"/>
      <c r="G25" s="177"/>
      <c r="H25" s="177"/>
      <c r="I25" s="177"/>
      <c r="J25" s="54"/>
    </row>
    <row r="26" spans="1:15" ht="13.9" customHeight="1">
      <c r="A26" s="91" t="s">
        <v>206</v>
      </c>
      <c r="B26" s="55"/>
      <c r="C26" s="54"/>
      <c r="D26" s="54"/>
      <c r="E26" s="56"/>
      <c r="F26" s="54"/>
      <c r="G26" s="61"/>
      <c r="H26" s="61"/>
      <c r="I26" s="61"/>
    </row>
    <row r="27" spans="1:15" ht="27" customHeight="1">
      <c r="A27" s="724" t="s">
        <v>304</v>
      </c>
      <c r="B27" s="724"/>
      <c r="C27" s="724"/>
      <c r="D27" s="724"/>
      <c r="E27" s="724"/>
      <c r="F27" s="724"/>
      <c r="G27" s="724"/>
      <c r="H27" s="724"/>
      <c r="I27" s="724"/>
    </row>
    <row r="28" spans="1:15">
      <c r="A28" s="694" t="s">
        <v>372</v>
      </c>
      <c r="B28" s="694"/>
      <c r="C28" s="694"/>
      <c r="D28" s="694"/>
      <c r="E28" s="694"/>
      <c r="F28" s="694"/>
      <c r="G28" s="694"/>
      <c r="H28" s="694"/>
      <c r="I28" s="694"/>
      <c r="J28" s="295"/>
      <c r="K28" s="295"/>
      <c r="L28" s="131"/>
      <c r="M28" s="131"/>
      <c r="N28" s="131"/>
      <c r="O28" s="131"/>
    </row>
    <row r="29" spans="1:15">
      <c r="D29" s="131"/>
      <c r="E29" s="131"/>
      <c r="F29" s="131"/>
      <c r="G29" s="131"/>
      <c r="H29" s="131"/>
      <c r="I29" s="131"/>
      <c r="J29" s="295"/>
      <c r="K29" s="295"/>
      <c r="L29" s="131"/>
      <c r="M29" s="131"/>
      <c r="N29" s="131"/>
      <c r="O29" s="131"/>
    </row>
    <row r="30" spans="1:15">
      <c r="D30" s="131"/>
      <c r="E30" s="131"/>
      <c r="F30" s="131"/>
      <c r="G30" s="131"/>
      <c r="H30" s="131"/>
      <c r="I30" s="131"/>
      <c r="J30" s="295"/>
      <c r="K30" s="295"/>
      <c r="L30" s="131"/>
      <c r="M30" s="131"/>
      <c r="N30" s="131"/>
      <c r="O30" s="131"/>
    </row>
    <row r="31" spans="1:15">
      <c r="D31" s="131"/>
      <c r="E31" s="131"/>
      <c r="F31" s="131"/>
      <c r="G31" s="131"/>
      <c r="H31" s="131"/>
      <c r="I31" s="131"/>
      <c r="J31" s="295"/>
      <c r="K31" s="131"/>
      <c r="L31" s="131"/>
      <c r="M31" s="131"/>
      <c r="N31" s="131"/>
      <c r="O31" s="131"/>
    </row>
    <row r="32" spans="1:15">
      <c r="D32" s="131"/>
      <c r="E32" s="131"/>
      <c r="F32" s="131"/>
      <c r="G32" s="131"/>
      <c r="H32" s="131"/>
      <c r="I32" s="131"/>
      <c r="J32" s="295"/>
      <c r="K32" s="131"/>
      <c r="L32" s="131"/>
      <c r="M32" s="131"/>
      <c r="N32" s="131"/>
      <c r="O32" s="131"/>
    </row>
    <row r="33" spans="1:15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1:15"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>
      <c r="A37"/>
      <c r="B37"/>
      <c r="C37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>
      <c r="A38"/>
      <c r="B38"/>
      <c r="C38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>
      <c r="A39"/>
      <c r="B39"/>
      <c r="C39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>
      <c r="A40"/>
      <c r="B40"/>
      <c r="C4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>
      <c r="A41"/>
      <c r="B41"/>
      <c r="C41"/>
      <c r="D41"/>
      <c r="E41"/>
      <c r="F41"/>
    </row>
    <row r="42" spans="1:15">
      <c r="A42"/>
      <c r="B42"/>
      <c r="C42"/>
      <c r="D42"/>
      <c r="E42"/>
      <c r="F42"/>
    </row>
    <row r="43" spans="1:15">
      <c r="A43"/>
      <c r="B43"/>
      <c r="C43"/>
      <c r="D43"/>
      <c r="E43"/>
      <c r="F43"/>
    </row>
    <row r="44" spans="1:15">
      <c r="A44"/>
      <c r="B44"/>
      <c r="C44"/>
      <c r="D44"/>
      <c r="E44"/>
      <c r="F44"/>
    </row>
    <row r="45" spans="1:15">
      <c r="A45"/>
      <c r="B45"/>
      <c r="C45"/>
      <c r="D45"/>
      <c r="E45"/>
      <c r="F45"/>
    </row>
    <row r="46" spans="1:15">
      <c r="A46"/>
      <c r="B46"/>
      <c r="C46"/>
      <c r="D46"/>
      <c r="E46"/>
      <c r="F46"/>
    </row>
    <row r="47" spans="1:15">
      <c r="A47"/>
      <c r="B47"/>
      <c r="C47"/>
      <c r="D47"/>
      <c r="E47"/>
      <c r="F47"/>
    </row>
    <row r="48" spans="1:15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</sheetData>
  <mergeCells count="13">
    <mergeCell ref="A28:I28"/>
    <mergeCell ref="A25:D25"/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Hoja14">
    <pageSetUpPr fitToPage="1"/>
  </sheetPr>
  <dimension ref="A1:BG97"/>
  <sheetViews>
    <sheetView showGridLines="0" view="pageBreakPreview" zoomScale="75" zoomScaleNormal="75" workbookViewId="0">
      <selection activeCell="C38" sqref="C38"/>
    </sheetView>
  </sheetViews>
  <sheetFormatPr baseColWidth="10" defaultColWidth="19.140625" defaultRowHeight="12.75"/>
  <cols>
    <col min="1" max="1" width="36.28515625" style="71" customWidth="1"/>
    <col min="2" max="7" width="16.7109375" style="71" customWidth="1"/>
    <col min="8" max="8" width="15.42578125" style="71" customWidth="1"/>
    <col min="9" max="9" width="33.5703125" style="71" customWidth="1"/>
    <col min="10" max="11" width="11.28515625" style="71" customWidth="1"/>
    <col min="12" max="12" width="13.7109375" style="71" customWidth="1"/>
    <col min="13" max="13" width="12.85546875" style="71" customWidth="1"/>
    <col min="14" max="14" width="12.7109375" style="71" customWidth="1"/>
    <col min="15" max="15" width="14.28515625" style="71" customWidth="1"/>
    <col min="16" max="16" width="12.7109375" style="71" customWidth="1"/>
    <col min="17" max="17" width="10.28515625" style="71" customWidth="1"/>
    <col min="18" max="18" width="9.7109375" style="71" customWidth="1"/>
    <col min="19" max="19" width="10.5703125" style="71" customWidth="1"/>
    <col min="20" max="20" width="11" style="71" customWidth="1"/>
    <col min="21" max="21" width="0.7109375" style="71" customWidth="1"/>
    <col min="22" max="22" width="13.7109375" style="71" customWidth="1"/>
    <col min="23" max="23" width="15" style="71" customWidth="1"/>
    <col min="24" max="24" width="12.5703125" style="71" customWidth="1"/>
    <col min="25" max="25" width="9.7109375" style="71" customWidth="1"/>
    <col min="26" max="26" width="12.85546875" style="71" customWidth="1"/>
    <col min="27" max="27" width="8.140625" style="71" customWidth="1"/>
    <col min="28" max="28" width="15" style="71" customWidth="1"/>
    <col min="29" max="29" width="2.28515625" style="71" customWidth="1"/>
    <col min="30" max="30" width="13.85546875" style="71" customWidth="1"/>
    <col min="31" max="31" width="0.140625" style="71" customWidth="1"/>
    <col min="32" max="32" width="13.85546875" style="71" customWidth="1"/>
    <col min="33" max="33" width="13" style="71" customWidth="1"/>
    <col min="34" max="34" width="13.85546875" style="71" customWidth="1"/>
    <col min="35" max="35" width="2.28515625" style="71" customWidth="1"/>
    <col min="36" max="40" width="19.140625" style="71" customWidth="1"/>
    <col min="41" max="41" width="2.28515625" style="71" customWidth="1"/>
    <col min="42" max="42" width="37" style="71" customWidth="1"/>
    <col min="43" max="43" width="2.28515625" style="71" customWidth="1"/>
    <col min="44" max="44" width="24.140625" style="71" customWidth="1"/>
    <col min="45" max="45" width="2.28515625" style="71" customWidth="1"/>
    <col min="46" max="46" width="24.140625" style="71" customWidth="1"/>
    <col min="47" max="47" width="2.28515625" style="71" customWidth="1"/>
    <col min="48" max="48" width="24.140625" style="71" customWidth="1"/>
    <col min="49" max="49" width="2.28515625" style="71" customWidth="1"/>
    <col min="50" max="16384" width="19.140625" style="71"/>
  </cols>
  <sheetData>
    <row r="1" spans="1:59" ht="18">
      <c r="A1" s="737" t="s">
        <v>180</v>
      </c>
      <c r="B1" s="737"/>
      <c r="C1" s="737"/>
      <c r="D1" s="737"/>
      <c r="E1" s="737"/>
      <c r="F1" s="737"/>
      <c r="G1" s="737"/>
      <c r="H1" s="35"/>
      <c r="I1" s="35"/>
      <c r="J1" s="35"/>
      <c r="K1" s="35"/>
      <c r="L1" s="35"/>
      <c r="M1" s="35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5">
      <c r="A3" s="738" t="s">
        <v>290</v>
      </c>
      <c r="B3" s="738"/>
      <c r="C3" s="738"/>
      <c r="D3" s="738"/>
      <c r="E3" s="738"/>
      <c r="F3" s="738"/>
      <c r="G3" s="738"/>
      <c r="H3" s="23"/>
      <c r="I3" s="23"/>
      <c r="J3" s="23"/>
      <c r="K3" s="23"/>
      <c r="L3" s="23"/>
      <c r="M3" s="23"/>
      <c r="N3" s="23"/>
      <c r="O3" s="2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">
      <c r="A4" s="738" t="s">
        <v>173</v>
      </c>
      <c r="B4" s="738"/>
      <c r="C4" s="738"/>
      <c r="D4" s="738"/>
      <c r="E4" s="738"/>
      <c r="F4" s="738"/>
      <c r="G4" s="738"/>
      <c r="H4" s="23"/>
      <c r="I4" s="23"/>
      <c r="J4" s="23"/>
      <c r="K4" s="23"/>
      <c r="L4" s="23"/>
      <c r="M4" s="23"/>
      <c r="N4" s="23"/>
      <c r="O4" s="23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">
      <c r="A5" s="738" t="s">
        <v>174</v>
      </c>
      <c r="B5" s="738"/>
      <c r="C5" s="738"/>
      <c r="D5" s="738"/>
      <c r="E5" s="738"/>
      <c r="F5" s="738"/>
      <c r="G5" s="738"/>
      <c r="H5" s="23"/>
      <c r="I5" s="23"/>
      <c r="J5" s="23"/>
      <c r="K5" s="23"/>
      <c r="L5" s="23"/>
      <c r="M5" s="23"/>
      <c r="N5" s="23"/>
      <c r="O5" s="23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A6" s="203"/>
      <c r="B6" s="203"/>
      <c r="C6" s="203"/>
      <c r="D6" s="203"/>
      <c r="E6" s="203"/>
      <c r="F6" s="203"/>
      <c r="G6" s="203"/>
      <c r="H6" s="23"/>
      <c r="I6" s="23"/>
      <c r="J6" s="23"/>
      <c r="K6" s="23"/>
      <c r="L6" s="23"/>
      <c r="M6" s="23"/>
      <c r="N6" s="23"/>
      <c r="O6" s="23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441" customFormat="1" ht="30.75" customHeight="1">
      <c r="A7" s="742" t="s">
        <v>130</v>
      </c>
      <c r="B7" s="739" t="s">
        <v>34</v>
      </c>
      <c r="C7" s="740"/>
      <c r="D7" s="739" t="s">
        <v>35</v>
      </c>
      <c r="E7" s="740"/>
      <c r="F7" s="739" t="s">
        <v>149</v>
      </c>
      <c r="G7" s="741"/>
      <c r="H7" s="432"/>
      <c r="I7" s="432"/>
      <c r="J7" s="432"/>
      <c r="K7" s="432"/>
      <c r="L7" s="432"/>
      <c r="M7" s="432"/>
      <c r="N7" s="432"/>
      <c r="O7" s="432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</row>
    <row r="8" spans="1:59" s="441" customFormat="1" ht="30.75" customHeight="1" thickBot="1">
      <c r="A8" s="743"/>
      <c r="B8" s="442">
        <v>2014</v>
      </c>
      <c r="C8" s="443">
        <v>2015</v>
      </c>
      <c r="D8" s="443">
        <v>2014</v>
      </c>
      <c r="E8" s="443">
        <v>2015</v>
      </c>
      <c r="F8" s="442">
        <v>2014</v>
      </c>
      <c r="G8" s="442">
        <v>2015</v>
      </c>
      <c r="H8" s="432"/>
      <c r="I8" s="432"/>
      <c r="J8" s="432"/>
      <c r="K8" s="432"/>
      <c r="L8" s="432"/>
      <c r="M8" s="432"/>
      <c r="N8" s="432"/>
      <c r="O8" s="432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</row>
    <row r="9" spans="1:59" ht="24" customHeight="1">
      <c r="A9" s="150" t="s">
        <v>140</v>
      </c>
      <c r="B9" s="185">
        <f>D9+F9</f>
        <v>376.97500000000002</v>
      </c>
      <c r="C9" s="185">
        <f>E9+G9</f>
        <v>369.72500000000002</v>
      </c>
      <c r="D9" s="185">
        <v>220.875</v>
      </c>
      <c r="E9" s="185">
        <v>218.875</v>
      </c>
      <c r="F9" s="546">
        <v>156.1</v>
      </c>
      <c r="G9" s="73">
        <v>150.85</v>
      </c>
      <c r="H9" s="23"/>
      <c r="I9" s="31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12"/>
      <c r="AD9" s="26"/>
      <c r="AE9" s="26"/>
      <c r="AF9" s="26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>
      <c r="A10" s="151" t="s">
        <v>6</v>
      </c>
      <c r="B10" s="188">
        <f t="shared" ref="B10:C27" si="0">D10+F10</f>
        <v>34.024999999999999</v>
      </c>
      <c r="C10" s="188">
        <f t="shared" si="0"/>
        <v>38.425000000000004</v>
      </c>
      <c r="D10" s="188">
        <v>27.75</v>
      </c>
      <c r="E10" s="188">
        <v>31.975000000000001</v>
      </c>
      <c r="F10" s="547">
        <v>6.2750000000000004</v>
      </c>
      <c r="G10" s="73">
        <v>6.45</v>
      </c>
      <c r="H10" s="26"/>
      <c r="I10" s="311"/>
      <c r="J10" s="114"/>
      <c r="K10" s="114"/>
      <c r="L10" s="114"/>
      <c r="M10" s="114"/>
      <c r="N10" s="115"/>
      <c r="O10" s="115"/>
      <c r="P10" s="115"/>
      <c r="Q10" s="115"/>
      <c r="R10" s="47"/>
      <c r="S10" s="112"/>
      <c r="T10" s="47"/>
      <c r="U10" s="47"/>
      <c r="V10" s="47"/>
      <c r="W10" s="47"/>
      <c r="X10" s="47"/>
      <c r="Y10" s="47"/>
      <c r="Z10" s="110"/>
      <c r="AA10" s="111"/>
      <c r="AB10" s="47"/>
      <c r="AC10" s="4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>
      <c r="A11" s="151" t="s">
        <v>7</v>
      </c>
      <c r="B11" s="188">
        <f t="shared" si="0"/>
        <v>16.600000000000001</v>
      </c>
      <c r="C11" s="188">
        <f t="shared" si="0"/>
        <v>13.100000000000001</v>
      </c>
      <c r="D11" s="188">
        <v>16</v>
      </c>
      <c r="E11" s="188">
        <v>12.8</v>
      </c>
      <c r="F11" s="547">
        <v>0.60000000000000009</v>
      </c>
      <c r="G11" s="73">
        <v>0.3</v>
      </c>
      <c r="H11" s="26"/>
      <c r="I11" s="311"/>
      <c r="J11" s="114"/>
      <c r="K11" s="114"/>
      <c r="L11" s="114"/>
      <c r="M11" s="114"/>
      <c r="N11" s="115"/>
      <c r="O11" s="115"/>
      <c r="P11" s="115"/>
      <c r="Q11" s="115"/>
      <c r="R11" s="47"/>
      <c r="S11" s="112"/>
      <c r="T11" s="47"/>
      <c r="U11" s="108"/>
      <c r="V11" s="108"/>
      <c r="W11" s="108"/>
      <c r="X11" s="108"/>
      <c r="Y11" s="47"/>
      <c r="Z11" s="110"/>
      <c r="AA11" s="111"/>
      <c r="AB11" s="47"/>
      <c r="AC11" s="4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>
      <c r="A12" s="151" t="s">
        <v>8</v>
      </c>
      <c r="B12" s="188">
        <f t="shared" si="0"/>
        <v>6.3999999999999995</v>
      </c>
      <c r="C12" s="188">
        <f t="shared" si="0"/>
        <v>6.2329999999999997</v>
      </c>
      <c r="D12" s="188">
        <v>5.4749999999999996</v>
      </c>
      <c r="E12" s="188">
        <v>5.3</v>
      </c>
      <c r="F12" s="547">
        <v>0.92500000000000004</v>
      </c>
      <c r="G12" s="73">
        <v>0.93300000000000005</v>
      </c>
      <c r="H12" s="26"/>
      <c r="I12" s="311"/>
      <c r="J12" s="115"/>
      <c r="K12" s="115"/>
      <c r="L12" s="115"/>
      <c r="M12" s="115"/>
      <c r="N12" s="115"/>
      <c r="O12" s="115"/>
      <c r="P12" s="115"/>
      <c r="Q12" s="115"/>
      <c r="R12" s="47"/>
      <c r="S12" s="112"/>
      <c r="T12" s="47"/>
      <c r="U12" s="108"/>
      <c r="V12" s="108"/>
      <c r="W12" s="108"/>
      <c r="X12" s="108"/>
      <c r="Y12" s="47"/>
      <c r="Z12" s="110"/>
      <c r="AA12" s="111"/>
      <c r="AB12" s="47"/>
      <c r="AC12" s="4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151" t="s">
        <v>9</v>
      </c>
      <c r="B13" s="188">
        <f t="shared" si="0"/>
        <v>30.624999999999996</v>
      </c>
      <c r="C13" s="188">
        <f t="shared" si="0"/>
        <v>28.074999999999999</v>
      </c>
      <c r="D13" s="188">
        <v>24.924999999999997</v>
      </c>
      <c r="E13" s="188">
        <v>23.524999999999999</v>
      </c>
      <c r="F13" s="547">
        <v>5.6999999999999993</v>
      </c>
      <c r="G13" s="73">
        <v>4.55</v>
      </c>
      <c r="H13" s="26"/>
      <c r="I13" s="311"/>
      <c r="J13" s="115"/>
      <c r="K13" s="115"/>
      <c r="L13" s="115"/>
      <c r="M13" s="115"/>
      <c r="N13" s="115"/>
      <c r="O13" s="115"/>
      <c r="P13" s="115"/>
      <c r="Q13" s="115"/>
      <c r="R13" s="47"/>
      <c r="S13" s="112"/>
      <c r="T13" s="47"/>
      <c r="U13" s="116"/>
      <c r="V13" s="116"/>
      <c r="W13" s="116"/>
      <c r="X13" s="116"/>
      <c r="Y13" s="47"/>
      <c r="Z13" s="110"/>
      <c r="AA13" s="111"/>
      <c r="AB13" s="47"/>
      <c r="AC13" s="4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72" t="s">
        <v>0</v>
      </c>
      <c r="BC13" s="72" t="s">
        <v>0</v>
      </c>
      <c r="BD13" s="72" t="s">
        <v>0</v>
      </c>
      <c r="BE13" s="72" t="s">
        <v>0</v>
      </c>
      <c r="BF13" s="72" t="s">
        <v>0</v>
      </c>
      <c r="BG13" s="72" t="s">
        <v>0</v>
      </c>
    </row>
    <row r="14" spans="1:59">
      <c r="A14" s="151" t="s">
        <v>10</v>
      </c>
      <c r="B14" s="188">
        <f t="shared" si="0"/>
        <v>7.1749999999999998</v>
      </c>
      <c r="C14" s="188">
        <f t="shared" si="0"/>
        <v>7.7249999999999996</v>
      </c>
      <c r="D14" s="188">
        <v>6.875</v>
      </c>
      <c r="E14" s="188">
        <v>7.4249999999999998</v>
      </c>
      <c r="F14" s="547">
        <v>0.3</v>
      </c>
      <c r="G14" s="73">
        <v>0.3</v>
      </c>
      <c r="H14" s="26"/>
      <c r="I14" s="311"/>
      <c r="J14" s="115"/>
      <c r="K14" s="115"/>
      <c r="L14" s="115"/>
      <c r="M14" s="115"/>
      <c r="N14" s="115"/>
      <c r="O14" s="115"/>
      <c r="P14" s="115"/>
      <c r="Q14" s="115"/>
      <c r="R14" s="47"/>
      <c r="S14" s="112"/>
      <c r="T14" s="47"/>
      <c r="U14" s="116"/>
      <c r="V14" s="116"/>
      <c r="W14" s="116"/>
      <c r="X14" s="116"/>
      <c r="Y14" s="47"/>
      <c r="Z14" s="110"/>
      <c r="AA14" s="111"/>
      <c r="AB14" s="47"/>
      <c r="AC14" s="4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>
      <c r="A15" s="151" t="s">
        <v>11</v>
      </c>
      <c r="B15" s="188">
        <f t="shared" si="0"/>
        <v>73.774999999999991</v>
      </c>
      <c r="C15" s="188">
        <f t="shared" si="0"/>
        <v>73.8</v>
      </c>
      <c r="D15" s="188">
        <v>64.599999999999994</v>
      </c>
      <c r="E15" s="188">
        <v>67.349999999999994</v>
      </c>
      <c r="F15" s="547">
        <v>9.1750000000000007</v>
      </c>
      <c r="G15" s="73">
        <v>6.45</v>
      </c>
      <c r="H15" s="26"/>
      <c r="I15" s="311"/>
      <c r="J15" s="115"/>
      <c r="K15" s="115"/>
      <c r="L15" s="115"/>
      <c r="M15" s="115"/>
      <c r="N15" s="115"/>
      <c r="O15" s="115"/>
      <c r="P15" s="115"/>
      <c r="Q15" s="115"/>
      <c r="R15" s="47"/>
      <c r="S15" s="112"/>
      <c r="T15" s="47"/>
      <c r="U15" s="116"/>
      <c r="V15" s="116"/>
      <c r="W15" s="116"/>
      <c r="X15" s="116"/>
      <c r="Y15" s="47"/>
      <c r="Z15" s="110"/>
      <c r="AA15" s="111"/>
      <c r="AB15" s="47"/>
      <c r="AC15" s="4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>
      <c r="A16" s="151" t="s">
        <v>135</v>
      </c>
      <c r="B16" s="188">
        <f t="shared" si="0"/>
        <v>70.650000000000006</v>
      </c>
      <c r="C16" s="188">
        <f t="shared" si="0"/>
        <v>66.3</v>
      </c>
      <c r="D16" s="188">
        <v>51.375</v>
      </c>
      <c r="E16" s="188">
        <v>49.25</v>
      </c>
      <c r="F16" s="547">
        <v>19.274999999999999</v>
      </c>
      <c r="G16" s="73">
        <v>17.05</v>
      </c>
      <c r="H16" s="26"/>
      <c r="I16" s="311"/>
      <c r="J16" s="115"/>
      <c r="K16" s="115"/>
      <c r="L16" s="115"/>
      <c r="M16" s="115"/>
      <c r="N16" s="115"/>
      <c r="O16" s="115"/>
      <c r="P16" s="115"/>
      <c r="Q16" s="115"/>
      <c r="R16" s="47"/>
      <c r="S16" s="112"/>
      <c r="T16" s="47"/>
      <c r="U16" s="108"/>
      <c r="V16" s="108"/>
      <c r="W16" s="108"/>
      <c r="X16" s="108"/>
      <c r="Y16" s="47"/>
      <c r="Z16" s="110"/>
      <c r="AA16" s="111"/>
      <c r="AB16" s="47"/>
      <c r="AC16" s="4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>
      <c r="A17" s="151" t="s">
        <v>12</v>
      </c>
      <c r="B17" s="188">
        <f>D17+F17</f>
        <v>54.7</v>
      </c>
      <c r="C17" s="188">
        <f t="shared" si="0"/>
        <v>56.875</v>
      </c>
      <c r="D17" s="188">
        <v>45.125000000000007</v>
      </c>
      <c r="E17" s="188">
        <v>47.8</v>
      </c>
      <c r="F17" s="547">
        <v>9.5749999999999993</v>
      </c>
      <c r="G17" s="73">
        <v>9.0749999999999993</v>
      </c>
      <c r="H17" s="26"/>
      <c r="I17" s="311"/>
      <c r="J17" s="114"/>
      <c r="K17" s="114"/>
      <c r="L17" s="114"/>
      <c r="M17" s="114"/>
      <c r="N17" s="115"/>
      <c r="O17" s="115"/>
      <c r="P17" s="115"/>
      <c r="Q17" s="115"/>
      <c r="R17" s="47"/>
      <c r="S17" s="112"/>
      <c r="T17" s="47"/>
      <c r="U17" s="116"/>
      <c r="V17" s="116"/>
      <c r="W17" s="116"/>
      <c r="X17" s="116"/>
      <c r="Y17" s="47"/>
      <c r="Z17" s="110"/>
      <c r="AA17" s="111"/>
      <c r="AB17" s="47"/>
      <c r="AC17" s="4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151" t="s">
        <v>155</v>
      </c>
      <c r="B18" s="188">
        <f t="shared" si="0"/>
        <v>69.650000000000006</v>
      </c>
      <c r="C18" s="188">
        <f t="shared" si="0"/>
        <v>83.775000000000006</v>
      </c>
      <c r="D18" s="188">
        <v>54.75</v>
      </c>
      <c r="E18" s="188">
        <v>68.45</v>
      </c>
      <c r="F18" s="547">
        <v>14.9</v>
      </c>
      <c r="G18" s="73">
        <v>15.324999999999999</v>
      </c>
      <c r="H18" s="26"/>
      <c r="I18" s="311"/>
      <c r="J18" s="115"/>
      <c r="K18" s="115"/>
      <c r="L18" s="115"/>
      <c r="M18" s="115"/>
      <c r="N18" s="115"/>
      <c r="O18" s="115"/>
      <c r="P18" s="115"/>
      <c r="Q18" s="115"/>
      <c r="R18" s="47"/>
      <c r="S18" s="112"/>
      <c r="T18" s="47"/>
      <c r="U18" s="108"/>
      <c r="V18" s="108"/>
      <c r="W18" s="108"/>
      <c r="X18" s="108"/>
      <c r="Y18" s="47"/>
      <c r="Z18" s="110"/>
      <c r="AA18" s="111"/>
      <c r="AB18" s="47"/>
      <c r="AC18" s="4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>
      <c r="A19" s="151" t="s">
        <v>25</v>
      </c>
      <c r="B19" s="188">
        <f t="shared" si="0"/>
        <v>54.800000000000004</v>
      </c>
      <c r="C19" s="188">
        <f t="shared" si="0"/>
        <v>55.25</v>
      </c>
      <c r="D19" s="188">
        <v>38.475000000000001</v>
      </c>
      <c r="E19" s="188">
        <v>38.25</v>
      </c>
      <c r="F19" s="547">
        <v>16.325000000000003</v>
      </c>
      <c r="G19" s="73">
        <v>17</v>
      </c>
      <c r="H19" s="26"/>
      <c r="I19" s="311"/>
      <c r="J19" s="114"/>
      <c r="K19" s="114"/>
      <c r="L19" s="114"/>
      <c r="M19" s="114"/>
      <c r="N19" s="115"/>
      <c r="O19" s="115"/>
      <c r="P19" s="115"/>
      <c r="Q19" s="115"/>
      <c r="R19" s="47"/>
      <c r="S19" s="112"/>
      <c r="T19" s="47"/>
      <c r="U19" s="116"/>
      <c r="V19" s="116"/>
      <c r="W19" s="116"/>
      <c r="X19" s="116"/>
      <c r="Y19" s="47"/>
      <c r="Z19" s="110"/>
      <c r="AA19" s="111"/>
      <c r="AB19" s="47"/>
      <c r="AC19" s="4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151" t="s">
        <v>14</v>
      </c>
      <c r="B20" s="188">
        <f t="shared" si="0"/>
        <v>71.25</v>
      </c>
      <c r="C20" s="188">
        <f t="shared" si="0"/>
        <v>67.974999999999994</v>
      </c>
      <c r="D20" s="188">
        <v>66.099999999999994</v>
      </c>
      <c r="E20" s="188">
        <v>63.725000000000001</v>
      </c>
      <c r="F20" s="547">
        <v>5.15</v>
      </c>
      <c r="G20" s="73">
        <v>4.25</v>
      </c>
      <c r="H20" s="26"/>
      <c r="I20" s="311"/>
      <c r="J20" s="114"/>
      <c r="K20" s="114"/>
      <c r="L20" s="114"/>
      <c r="M20" s="114"/>
      <c r="N20" s="115"/>
      <c r="O20" s="115"/>
      <c r="P20" s="115"/>
      <c r="Q20" s="115"/>
      <c r="R20" s="47"/>
      <c r="S20" s="112"/>
      <c r="T20" s="47"/>
      <c r="U20" s="108"/>
      <c r="V20" s="108"/>
      <c r="W20" s="108"/>
      <c r="X20" s="108"/>
      <c r="Y20" s="47"/>
      <c r="Z20" s="110"/>
      <c r="AA20" s="111"/>
      <c r="AB20" s="47"/>
      <c r="AC20" s="4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>
      <c r="A21" s="151" t="s">
        <v>15</v>
      </c>
      <c r="B21" s="188">
        <f t="shared" si="0"/>
        <v>13.5</v>
      </c>
      <c r="C21" s="188">
        <f t="shared" si="0"/>
        <v>7.5250000000000004</v>
      </c>
      <c r="D21" s="188">
        <v>12.324999999999999</v>
      </c>
      <c r="E21" s="188">
        <v>5.4249999999999998</v>
      </c>
      <c r="F21" s="547">
        <v>1.1749999999999998</v>
      </c>
      <c r="G21" s="73">
        <v>2.1</v>
      </c>
      <c r="H21" s="26"/>
      <c r="I21" s="311"/>
      <c r="J21" s="115"/>
      <c r="K21" s="115"/>
      <c r="L21" s="115"/>
      <c r="M21" s="115"/>
      <c r="N21" s="115"/>
      <c r="O21" s="115"/>
      <c r="P21" s="115"/>
      <c r="Q21" s="115"/>
      <c r="R21" s="47"/>
      <c r="S21" s="112"/>
      <c r="T21" s="47"/>
      <c r="U21" s="108"/>
      <c r="V21" s="108"/>
      <c r="W21" s="108"/>
      <c r="X21" s="108"/>
      <c r="Y21" s="47"/>
      <c r="Z21" s="110"/>
      <c r="AA21" s="111"/>
      <c r="AB21" s="47"/>
      <c r="AC21" s="4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>
      <c r="A22" s="151" t="s">
        <v>26</v>
      </c>
      <c r="B22" s="188">
        <f t="shared" si="0"/>
        <v>86.724999999999994</v>
      </c>
      <c r="C22" s="188">
        <f t="shared" si="0"/>
        <v>84.125</v>
      </c>
      <c r="D22" s="188">
        <v>69.5</v>
      </c>
      <c r="E22" s="188">
        <v>67.825000000000003</v>
      </c>
      <c r="F22" s="547">
        <v>17.225000000000001</v>
      </c>
      <c r="G22" s="73">
        <v>16.3</v>
      </c>
      <c r="H22" s="26"/>
      <c r="I22" s="311"/>
      <c r="J22" s="114"/>
      <c r="K22" s="114"/>
      <c r="L22" s="114"/>
      <c r="M22" s="114"/>
      <c r="N22" s="115"/>
      <c r="O22" s="115"/>
      <c r="P22" s="115"/>
      <c r="Q22" s="115"/>
      <c r="R22" s="47"/>
      <c r="S22" s="112"/>
      <c r="T22" s="47"/>
      <c r="U22" s="116"/>
      <c r="V22" s="116"/>
      <c r="W22" s="116"/>
      <c r="X22" s="116"/>
      <c r="Y22" s="47"/>
      <c r="Z22" s="110"/>
      <c r="AA22" s="111"/>
      <c r="AB22" s="47"/>
      <c r="AC22" s="4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>
      <c r="A23" s="151" t="s">
        <v>92</v>
      </c>
      <c r="B23" s="188">
        <f t="shared" si="0"/>
        <v>13.5</v>
      </c>
      <c r="C23" s="188">
        <f t="shared" si="0"/>
        <v>10.775</v>
      </c>
      <c r="D23" s="188">
        <v>12.574999999999999</v>
      </c>
      <c r="E23" s="188">
        <v>9.5250000000000004</v>
      </c>
      <c r="F23" s="547">
        <v>0.92500000000000004</v>
      </c>
      <c r="G23" s="73">
        <v>1.25</v>
      </c>
      <c r="H23" s="26"/>
      <c r="I23" s="311"/>
      <c r="J23" s="114"/>
      <c r="K23" s="114"/>
      <c r="L23" s="114"/>
      <c r="M23" s="114"/>
      <c r="N23" s="115"/>
      <c r="O23" s="115"/>
      <c r="P23" s="115"/>
      <c r="Q23" s="115"/>
      <c r="R23" s="47"/>
      <c r="S23" s="112"/>
      <c r="T23" s="47"/>
      <c r="U23" s="108"/>
      <c r="V23" s="108"/>
      <c r="W23" s="108"/>
      <c r="X23" s="108"/>
      <c r="Y23" s="47"/>
      <c r="Z23" s="110"/>
      <c r="AA23" s="111"/>
      <c r="AB23" s="47"/>
      <c r="AC23" s="4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>
      <c r="A24" s="151" t="s">
        <v>129</v>
      </c>
      <c r="B24" s="188">
        <f t="shared" si="0"/>
        <v>12.85</v>
      </c>
      <c r="C24" s="188">
        <f t="shared" si="0"/>
        <v>11.824999999999999</v>
      </c>
      <c r="D24" s="188">
        <v>12.275</v>
      </c>
      <c r="E24" s="188">
        <v>11.225</v>
      </c>
      <c r="F24" s="547">
        <v>0.57499999999999996</v>
      </c>
      <c r="G24" s="73">
        <v>0.6</v>
      </c>
      <c r="H24" s="26"/>
      <c r="I24" s="311"/>
      <c r="J24" s="115"/>
      <c r="K24" s="115"/>
      <c r="L24" s="115"/>
      <c r="M24" s="115"/>
      <c r="N24" s="115"/>
      <c r="O24" s="115"/>
      <c r="P24" s="115"/>
      <c r="Q24" s="115"/>
      <c r="R24" s="47"/>
      <c r="S24" s="112"/>
      <c r="T24" s="47"/>
      <c r="U24" s="108"/>
      <c r="V24" s="108"/>
      <c r="W24" s="108"/>
      <c r="X24" s="108"/>
      <c r="Y24" s="47"/>
      <c r="Z24" s="110"/>
      <c r="AA24" s="111"/>
      <c r="AB24" s="47"/>
      <c r="AC24" s="4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151" t="s">
        <v>16</v>
      </c>
      <c r="B25" s="188">
        <f t="shared" si="0"/>
        <v>7.7000000000000011</v>
      </c>
      <c r="C25" s="188">
        <f t="shared" si="0"/>
        <v>9.9</v>
      </c>
      <c r="D25" s="188">
        <v>6.8000000000000007</v>
      </c>
      <c r="E25" s="188">
        <v>8.0500000000000007</v>
      </c>
      <c r="F25" s="547">
        <v>0.89999999999999991</v>
      </c>
      <c r="G25" s="73">
        <v>1.85</v>
      </c>
      <c r="H25" s="26"/>
      <c r="I25" s="311"/>
      <c r="J25" s="115"/>
      <c r="K25" s="115"/>
      <c r="L25" s="115"/>
      <c r="M25" s="115"/>
      <c r="N25" s="115"/>
      <c r="O25" s="115"/>
      <c r="P25" s="115"/>
      <c r="Q25" s="115"/>
      <c r="R25" s="47"/>
      <c r="S25" s="112"/>
      <c r="T25" s="47"/>
      <c r="U25" s="116"/>
      <c r="V25" s="116"/>
      <c r="W25" s="116"/>
      <c r="X25" s="116"/>
      <c r="Y25" s="47"/>
      <c r="Z25" s="110"/>
      <c r="AA25" s="111"/>
      <c r="AB25" s="47"/>
      <c r="AC25" s="47"/>
      <c r="AD25"/>
      <c r="AE25"/>
      <c r="AF25"/>
      <c r="AG25"/>
      <c r="AH25"/>
    </row>
    <row r="26" spans="1:53" ht="13.15" customHeight="1">
      <c r="A26" s="151" t="s">
        <v>181</v>
      </c>
      <c r="B26" s="188">
        <f t="shared" si="0"/>
        <v>0.17499999999999999</v>
      </c>
      <c r="C26" s="188">
        <f t="shared" si="0"/>
        <v>0.1</v>
      </c>
      <c r="D26" s="188">
        <v>0.125</v>
      </c>
      <c r="E26" s="188">
        <v>0.1</v>
      </c>
      <c r="F26" s="547">
        <v>0.05</v>
      </c>
      <c r="G26" s="73">
        <v>0</v>
      </c>
      <c r="H26" s="26"/>
      <c r="I26" s="311"/>
      <c r="J26" s="115"/>
      <c r="K26" s="115"/>
      <c r="L26" s="115"/>
      <c r="M26" s="115"/>
      <c r="N26" s="115"/>
      <c r="O26" s="115"/>
      <c r="P26" s="115"/>
      <c r="Q26" s="115"/>
      <c r="R26" s="47"/>
      <c r="S26" s="112"/>
      <c r="T26" s="47"/>
      <c r="U26" s="116"/>
      <c r="V26" s="116"/>
      <c r="W26" s="116"/>
      <c r="X26" s="116"/>
      <c r="Y26" s="47"/>
      <c r="Z26" s="110"/>
      <c r="AA26" s="111"/>
      <c r="AB26" s="47"/>
      <c r="AC26" s="47"/>
      <c r="AD26"/>
      <c r="AE26"/>
      <c r="AF26"/>
      <c r="AG26"/>
      <c r="AH26"/>
    </row>
    <row r="27" spans="1:53" ht="13.15" customHeight="1">
      <c r="A27" s="151" t="s">
        <v>182</v>
      </c>
      <c r="B27" s="188">
        <f t="shared" si="0"/>
        <v>0</v>
      </c>
      <c r="C27" s="188">
        <f t="shared" si="0"/>
        <v>0</v>
      </c>
      <c r="D27" s="188">
        <v>0</v>
      </c>
      <c r="E27" s="188">
        <v>0</v>
      </c>
      <c r="F27" s="547">
        <v>0</v>
      </c>
      <c r="G27" s="73">
        <v>0</v>
      </c>
      <c r="H27" s="26"/>
      <c r="I27" s="311"/>
      <c r="J27" s="115"/>
      <c r="K27" s="115"/>
      <c r="L27" s="115"/>
      <c r="M27" s="115"/>
      <c r="N27" s="115"/>
      <c r="O27" s="115"/>
      <c r="P27" s="115"/>
      <c r="Q27" s="115"/>
      <c r="R27" s="47"/>
      <c r="S27" s="112"/>
      <c r="T27" s="47"/>
      <c r="U27" s="116"/>
      <c r="V27" s="116"/>
      <c r="W27" s="116"/>
      <c r="X27" s="116"/>
      <c r="Y27" s="47"/>
      <c r="Z27" s="110"/>
      <c r="AA27" s="111"/>
      <c r="AB27" s="47"/>
      <c r="AC27" s="47"/>
      <c r="AD27"/>
      <c r="AE27"/>
      <c r="AF27"/>
      <c r="AG27"/>
      <c r="AH27"/>
    </row>
    <row r="28" spans="1:53">
      <c r="A28" s="204"/>
      <c r="B28" s="188"/>
      <c r="C28" s="188"/>
      <c r="D28" s="188"/>
      <c r="E28" s="188"/>
      <c r="F28" s="188"/>
      <c r="H28" s="26"/>
      <c r="I28" s="311"/>
      <c r="J28" s="115"/>
      <c r="K28" s="115"/>
      <c r="L28" s="115"/>
      <c r="M28" s="115"/>
      <c r="N28" s="115"/>
      <c r="O28" s="115"/>
      <c r="P28" s="115"/>
      <c r="Q28" s="115"/>
      <c r="R28" s="47"/>
      <c r="S28" s="112"/>
      <c r="T28" s="47"/>
      <c r="U28" s="108"/>
      <c r="V28" s="108"/>
      <c r="W28" s="108"/>
      <c r="X28" s="108"/>
      <c r="Y28" s="47"/>
      <c r="Z28" s="110"/>
      <c r="AA28" s="111"/>
      <c r="AB28" s="47"/>
      <c r="AC28" s="47"/>
      <c r="AD28"/>
      <c r="AE28"/>
      <c r="AF28"/>
      <c r="AG28"/>
      <c r="AH28"/>
    </row>
    <row r="29" spans="1:53" ht="13.5" thickBot="1">
      <c r="A29" s="377" t="s">
        <v>27</v>
      </c>
      <c r="B29" s="444">
        <f>D29+F29</f>
        <v>1000.95</v>
      </c>
      <c r="C29" s="444">
        <f>E29+G29</f>
        <v>990.32500000000005</v>
      </c>
      <c r="D29" s="379">
        <v>735.85</v>
      </c>
      <c r="E29" s="379">
        <v>736.75</v>
      </c>
      <c r="F29" s="379">
        <v>265.10000000000002</v>
      </c>
      <c r="G29" s="378">
        <v>253.57499999999999</v>
      </c>
      <c r="H29" s="26"/>
      <c r="I29" s="311"/>
      <c r="J29" s="115"/>
      <c r="K29" s="115"/>
      <c r="L29" s="115"/>
      <c r="M29" s="115"/>
      <c r="N29" s="115"/>
      <c r="O29" s="115"/>
      <c r="P29" s="115"/>
      <c r="Q29" s="115"/>
      <c r="R29" s="47"/>
      <c r="S29" s="112"/>
      <c r="T29" s="47"/>
      <c r="U29" s="116"/>
      <c r="V29" s="116"/>
      <c r="W29" s="116"/>
      <c r="X29" s="116"/>
      <c r="Y29" s="47"/>
      <c r="Z29" s="110"/>
      <c r="AA29" s="111"/>
      <c r="AB29" s="47"/>
      <c r="AC29" s="47"/>
      <c r="AD29"/>
      <c r="AE29"/>
      <c r="AF29"/>
      <c r="AG29"/>
      <c r="AH29"/>
    </row>
    <row r="30" spans="1:53" s="70" customFormat="1" ht="15.6" customHeight="1">
      <c r="A30" s="708" t="s">
        <v>387</v>
      </c>
      <c r="B30" s="708"/>
      <c r="C30" s="708"/>
      <c r="D30" s="708"/>
      <c r="E30" s="195"/>
      <c r="F30" s="195"/>
      <c r="G30" s="177"/>
      <c r="H30" s="58"/>
      <c r="I30" s="113"/>
      <c r="J30" s="115"/>
      <c r="K30" s="115"/>
      <c r="L30" s="115"/>
      <c r="M30" s="115"/>
      <c r="N30" s="115"/>
      <c r="O30" s="115"/>
      <c r="P30" s="115"/>
      <c r="Q30" s="115"/>
      <c r="R30" s="117"/>
      <c r="S30" s="112"/>
      <c r="T30" s="47"/>
      <c r="U30" s="116"/>
      <c r="V30" s="116"/>
      <c r="W30" s="116"/>
      <c r="X30" s="116"/>
      <c r="Y30" s="47"/>
      <c r="Z30" s="110"/>
      <c r="AA30" s="111"/>
      <c r="AB30" s="47"/>
      <c r="AC30" s="47"/>
      <c r="AD30"/>
      <c r="AE30"/>
      <c r="AF30"/>
      <c r="AG30"/>
      <c r="AH30"/>
    </row>
    <row r="31" spans="1:53" s="23" customFormat="1" ht="13.9" customHeight="1">
      <c r="A31" s="91" t="s">
        <v>206</v>
      </c>
      <c r="B31" s="55"/>
      <c r="C31" s="54"/>
      <c r="D31" s="54"/>
      <c r="E31" s="56"/>
      <c r="F31" s="54"/>
      <c r="G31" s="61"/>
      <c r="H31" s="61"/>
      <c r="I31" s="664"/>
      <c r="J31" s="664"/>
      <c r="K31" s="664"/>
      <c r="L31" s="664"/>
      <c r="M31" s="664"/>
      <c r="N31" s="664"/>
      <c r="O31" s="664"/>
      <c r="P31" s="664"/>
      <c r="Q31" s="664"/>
      <c r="R31" s="47"/>
      <c r="S31" s="47"/>
      <c r="T31" s="47"/>
      <c r="U31" s="116"/>
      <c r="V31" s="116"/>
      <c r="W31" s="116"/>
      <c r="X31" s="116"/>
      <c r="Y31" s="47"/>
      <c r="Z31" s="110"/>
      <c r="AA31" s="111"/>
      <c r="AB31" s="47"/>
      <c r="AC31" s="47"/>
      <c r="AD31"/>
      <c r="AE31"/>
      <c r="AF31"/>
      <c r="AG31"/>
      <c r="AH31"/>
    </row>
    <row r="32" spans="1:53" s="23" customFormat="1" ht="13.9" customHeight="1">
      <c r="A32" s="54" t="s">
        <v>305</v>
      </c>
      <c r="B32" s="55"/>
      <c r="C32" s="54"/>
      <c r="D32" s="54"/>
      <c r="E32" s="56"/>
      <c r="F32" s="54"/>
      <c r="G32" s="61"/>
      <c r="H32" s="6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16"/>
      <c r="V32" s="116"/>
      <c r="W32" s="116"/>
      <c r="X32" s="116"/>
      <c r="Y32" s="47"/>
      <c r="Z32" s="110"/>
      <c r="AA32" s="111"/>
      <c r="AB32" s="47"/>
      <c r="AC32" s="47"/>
      <c r="AD32"/>
      <c r="AE32"/>
      <c r="AF32"/>
      <c r="AG32"/>
      <c r="AH32"/>
    </row>
    <row r="33" spans="1:34" s="70" customFormat="1">
      <c r="A33" s="694" t="s">
        <v>372</v>
      </c>
      <c r="B33" s="694"/>
      <c r="C33" s="694"/>
      <c r="D33" s="694"/>
      <c r="E33" s="694"/>
      <c r="F33" s="694"/>
      <c r="G33" s="694"/>
      <c r="H33" s="694"/>
      <c r="I33" s="694"/>
      <c r="AB33"/>
      <c r="AC33"/>
      <c r="AD33"/>
      <c r="AE33"/>
      <c r="AF33"/>
      <c r="AG33"/>
      <c r="AH33"/>
    </row>
    <row r="34" spans="1:34">
      <c r="B34" s="23"/>
      <c r="C34" s="23"/>
      <c r="D34" s="23"/>
      <c r="E34" s="73"/>
      <c r="F34" s="73"/>
      <c r="G34" s="7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4" customFormat="1"/>
    <row r="36" spans="1:34" customFormat="1"/>
    <row r="37" spans="1:34" customFormat="1"/>
    <row r="38" spans="1:34" customFormat="1"/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3"/>
      <c r="B91" s="57"/>
      <c r="C91" s="23"/>
      <c r="D91" s="23"/>
      <c r="E91" s="57"/>
      <c r="F91" s="23"/>
      <c r="G91" s="23"/>
      <c r="H91" s="23"/>
      <c r="I91" s="23"/>
      <c r="J91" s="23"/>
      <c r="K91" s="23"/>
      <c r="L91" s="23"/>
      <c r="M91" s="23"/>
    </row>
    <row r="92" spans="1:1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</sheetData>
  <mergeCells count="11">
    <mergeCell ref="A30:D30"/>
    <mergeCell ref="A33:I33"/>
    <mergeCell ref="I31:Q31"/>
    <mergeCell ref="A1:G1"/>
    <mergeCell ref="A5:G5"/>
    <mergeCell ref="A3:G3"/>
    <mergeCell ref="B7:C7"/>
    <mergeCell ref="D7:E7"/>
    <mergeCell ref="F7:G7"/>
    <mergeCell ref="A4:G4"/>
    <mergeCell ref="A7:A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  <colBreaks count="1" manualBreakCount="1">
    <brk id="9" max="5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75" zoomScaleNormal="75" workbookViewId="0">
      <selection activeCell="C38" sqref="C38"/>
    </sheetView>
  </sheetViews>
  <sheetFormatPr baseColWidth="10" defaultRowHeight="12.75"/>
  <cols>
    <col min="1" max="1" width="33.5703125" customWidth="1"/>
    <col min="2" max="11" width="19" customWidth="1"/>
  </cols>
  <sheetData>
    <row r="1" spans="1:19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573"/>
      <c r="M1" s="573"/>
    </row>
    <row r="2" spans="1:19">
      <c r="A2" s="576"/>
      <c r="B2" s="576"/>
      <c r="C2" s="576"/>
      <c r="D2" s="576"/>
      <c r="E2" s="576"/>
      <c r="F2" s="576"/>
      <c r="G2" s="576"/>
      <c r="H2" s="577"/>
      <c r="I2" s="576"/>
      <c r="J2" s="576"/>
      <c r="K2" s="577"/>
      <c r="L2" s="576"/>
    </row>
    <row r="3" spans="1:19" ht="15">
      <c r="A3" s="745" t="s">
        <v>209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576"/>
    </row>
    <row r="4" spans="1:19" ht="15">
      <c r="A4" s="745" t="s">
        <v>503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576"/>
    </row>
    <row r="5" spans="1:19" ht="13.5" thickBot="1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9"/>
      <c r="L5" s="576"/>
    </row>
    <row r="6" spans="1:19" ht="33" customHeight="1">
      <c r="A6" s="749" t="s">
        <v>130</v>
      </c>
      <c r="B6" s="746" t="s">
        <v>121</v>
      </c>
      <c r="C6" s="747"/>
      <c r="D6" s="747"/>
      <c r="E6" s="747"/>
      <c r="F6" s="747"/>
      <c r="G6" s="748"/>
      <c r="H6" s="759" t="s">
        <v>234</v>
      </c>
      <c r="I6" s="760" t="s">
        <v>122</v>
      </c>
      <c r="J6" s="761"/>
      <c r="K6" s="761"/>
    </row>
    <row r="7" spans="1:19" ht="24.75" customHeight="1">
      <c r="A7" s="750"/>
      <c r="B7" s="754" t="s">
        <v>123</v>
      </c>
      <c r="C7" s="755"/>
      <c r="D7" s="754" t="s">
        <v>124</v>
      </c>
      <c r="E7" s="755"/>
      <c r="F7" s="754" t="s">
        <v>125</v>
      </c>
      <c r="G7" s="755"/>
      <c r="H7" s="661"/>
      <c r="I7" s="762"/>
      <c r="J7" s="763"/>
      <c r="K7" s="763"/>
      <c r="Q7" s="105"/>
      <c r="R7" s="105"/>
      <c r="S7" s="105"/>
    </row>
    <row r="8" spans="1:19" ht="24.75" customHeight="1">
      <c r="A8" s="750"/>
      <c r="B8" s="752" t="s">
        <v>3</v>
      </c>
      <c r="C8" s="756">
        <v>1</v>
      </c>
      <c r="D8" s="752" t="s">
        <v>3</v>
      </c>
      <c r="E8" s="756">
        <v>1</v>
      </c>
      <c r="F8" s="752" t="s">
        <v>3</v>
      </c>
      <c r="G8" s="756">
        <v>1</v>
      </c>
      <c r="H8" s="661"/>
      <c r="I8" s="752" t="s">
        <v>3</v>
      </c>
      <c r="J8" s="581" t="s">
        <v>207</v>
      </c>
      <c r="K8" s="580" t="s">
        <v>126</v>
      </c>
      <c r="M8" s="93"/>
      <c r="N8" s="96"/>
      <c r="O8" s="96"/>
      <c r="P8" s="96"/>
      <c r="Q8" s="118"/>
      <c r="R8" s="119"/>
      <c r="S8" s="118"/>
    </row>
    <row r="9" spans="1:19" ht="24.75" customHeight="1" thickBot="1">
      <c r="A9" s="751"/>
      <c r="B9" s="753"/>
      <c r="C9" s="758"/>
      <c r="D9" s="753"/>
      <c r="E9" s="758"/>
      <c r="F9" s="753"/>
      <c r="G9" s="757"/>
      <c r="H9" s="662"/>
      <c r="I9" s="753"/>
      <c r="J9" s="609" t="s">
        <v>119</v>
      </c>
      <c r="K9" s="582" t="s">
        <v>208</v>
      </c>
      <c r="M9" s="96"/>
      <c r="N9" s="96"/>
      <c r="O9" s="96"/>
      <c r="P9" s="96"/>
      <c r="Q9" s="105"/>
      <c r="R9" s="120"/>
      <c r="S9" s="105"/>
    </row>
    <row r="10" spans="1:19" ht="19.5" customHeight="1">
      <c r="A10" s="583" t="s">
        <v>36</v>
      </c>
      <c r="B10" s="584">
        <v>74553</v>
      </c>
      <c r="C10" s="584">
        <v>28249.898000000143</v>
      </c>
      <c r="D10" s="584">
        <v>53151</v>
      </c>
      <c r="E10" s="584">
        <v>8107.573999999966</v>
      </c>
      <c r="F10" s="584">
        <v>11569</v>
      </c>
      <c r="G10" s="584">
        <v>7010</v>
      </c>
      <c r="H10" s="584">
        <v>256.09899999999999</v>
      </c>
      <c r="I10" s="584">
        <v>79321</v>
      </c>
      <c r="J10" s="585">
        <v>5149</v>
      </c>
      <c r="K10" s="586">
        <v>4157</v>
      </c>
      <c r="L10" s="587"/>
      <c r="M10" s="96"/>
      <c r="N10" s="96"/>
      <c r="O10" s="96"/>
      <c r="P10" s="96"/>
      <c r="Q10" s="105"/>
      <c r="R10" s="119"/>
      <c r="S10" s="105"/>
    </row>
    <row r="11" spans="1:19">
      <c r="A11" s="588" t="s">
        <v>117</v>
      </c>
      <c r="B11" s="589">
        <v>22257</v>
      </c>
      <c r="C11" s="589">
        <v>8887.1489999999339</v>
      </c>
      <c r="D11" s="589">
        <v>12897</v>
      </c>
      <c r="E11" s="589">
        <v>2212.0000000000032</v>
      </c>
      <c r="F11" s="589">
        <v>2622</v>
      </c>
      <c r="G11" s="589">
        <v>1383</v>
      </c>
      <c r="H11" s="589">
        <v>27.768000000000001</v>
      </c>
      <c r="I11" s="589">
        <v>23464</v>
      </c>
      <c r="J11" s="590">
        <v>1663</v>
      </c>
      <c r="K11" s="591">
        <v>738</v>
      </c>
      <c r="L11" s="587"/>
      <c r="M11" s="96"/>
      <c r="N11" s="96"/>
      <c r="O11" s="96"/>
      <c r="P11" s="96"/>
      <c r="Q11" s="105"/>
      <c r="R11" s="97"/>
      <c r="S11" s="572"/>
    </row>
    <row r="12" spans="1:19">
      <c r="A12" s="588" t="s">
        <v>37</v>
      </c>
      <c r="B12" s="589">
        <v>8358</v>
      </c>
      <c r="C12" s="589">
        <v>3901.7179999999971</v>
      </c>
      <c r="D12" s="589">
        <v>5024</v>
      </c>
      <c r="E12" s="589">
        <v>887.35400000000004</v>
      </c>
      <c r="F12" s="589">
        <v>2026</v>
      </c>
      <c r="G12" s="589">
        <v>1215</v>
      </c>
      <c r="H12" s="589">
        <v>13.349</v>
      </c>
      <c r="I12" s="589">
        <v>10140</v>
      </c>
      <c r="J12" s="590">
        <v>1382</v>
      </c>
      <c r="K12" s="591">
        <v>334</v>
      </c>
      <c r="L12" s="587"/>
      <c r="M12" s="96"/>
      <c r="N12" s="96"/>
      <c r="O12" s="96"/>
      <c r="P12" s="96"/>
      <c r="Q12" s="105"/>
      <c r="R12" s="97"/>
      <c r="S12" s="572"/>
    </row>
    <row r="13" spans="1:19">
      <c r="A13" s="588" t="s">
        <v>38</v>
      </c>
      <c r="B13" s="589">
        <v>14811</v>
      </c>
      <c r="C13" s="589">
        <v>3554.2390000000087</v>
      </c>
      <c r="D13" s="589">
        <v>7391</v>
      </c>
      <c r="E13" s="589">
        <v>346.90600000000006</v>
      </c>
      <c r="F13" s="589">
        <v>2555</v>
      </c>
      <c r="G13" s="589">
        <v>965</v>
      </c>
      <c r="H13" s="589">
        <v>91.158000000000001</v>
      </c>
      <c r="I13" s="589">
        <v>15843</v>
      </c>
      <c r="J13" s="590">
        <v>1469</v>
      </c>
      <c r="K13" s="591">
        <v>382</v>
      </c>
      <c r="L13" s="587"/>
      <c r="M13" s="93"/>
      <c r="N13" s="96"/>
      <c r="O13" s="96"/>
      <c r="P13" s="96"/>
      <c r="Q13" s="17"/>
      <c r="R13" s="97"/>
      <c r="S13" s="99"/>
    </row>
    <row r="14" spans="1:19">
      <c r="A14" s="588" t="s">
        <v>115</v>
      </c>
      <c r="B14" s="589">
        <v>11371</v>
      </c>
      <c r="C14" s="589">
        <v>2860.4279999999944</v>
      </c>
      <c r="D14" s="589">
        <v>7562</v>
      </c>
      <c r="E14" s="589">
        <v>413.43899999999996</v>
      </c>
      <c r="F14" s="589">
        <v>6355</v>
      </c>
      <c r="G14" s="589">
        <v>2014</v>
      </c>
      <c r="H14" s="589">
        <v>285.35899999999998</v>
      </c>
      <c r="I14" s="589">
        <v>14960</v>
      </c>
      <c r="J14" s="590">
        <v>3473</v>
      </c>
      <c r="K14" s="591">
        <v>1449</v>
      </c>
      <c r="L14" s="587"/>
      <c r="M14" s="93"/>
      <c r="N14" s="93"/>
      <c r="O14" s="96"/>
      <c r="P14" s="96"/>
      <c r="Q14" s="17"/>
      <c r="R14" s="97"/>
      <c r="S14" s="99"/>
    </row>
    <row r="15" spans="1:19">
      <c r="A15" s="588" t="s">
        <v>39</v>
      </c>
      <c r="B15" s="589">
        <v>8384</v>
      </c>
      <c r="C15" s="589">
        <v>2228.2099999999991</v>
      </c>
      <c r="D15" s="589">
        <v>4967</v>
      </c>
      <c r="E15" s="589">
        <v>629.29899999999998</v>
      </c>
      <c r="F15" s="589">
        <v>2877</v>
      </c>
      <c r="G15" s="589">
        <v>906</v>
      </c>
      <c r="H15" s="589">
        <v>296.786</v>
      </c>
      <c r="I15" s="589">
        <v>9727</v>
      </c>
      <c r="J15" s="590">
        <v>1203</v>
      </c>
      <c r="K15" s="591">
        <v>2678</v>
      </c>
      <c r="L15" s="587"/>
      <c r="M15" s="96"/>
      <c r="N15" s="96"/>
      <c r="O15" s="96"/>
      <c r="P15" s="96"/>
      <c r="Q15" s="17"/>
      <c r="R15" s="97"/>
      <c r="S15" s="572"/>
    </row>
    <row r="16" spans="1:19">
      <c r="A16" s="588" t="s">
        <v>40</v>
      </c>
      <c r="B16" s="589">
        <v>41882</v>
      </c>
      <c r="C16" s="589">
        <v>10147.290000000003</v>
      </c>
      <c r="D16" s="589">
        <v>25636</v>
      </c>
      <c r="E16" s="589">
        <v>1694.5310000000004</v>
      </c>
      <c r="F16" s="589">
        <v>16641</v>
      </c>
      <c r="G16" s="589">
        <v>6874</v>
      </c>
      <c r="H16" s="589">
        <v>967.98800000000006</v>
      </c>
      <c r="I16" s="589">
        <v>50190</v>
      </c>
      <c r="J16" s="590">
        <v>9056</v>
      </c>
      <c r="K16" s="591">
        <v>5277</v>
      </c>
      <c r="L16" s="587"/>
      <c r="M16" s="93"/>
      <c r="N16" s="93"/>
      <c r="O16" s="93"/>
      <c r="P16" s="93"/>
      <c r="Q16" s="17"/>
      <c r="R16" s="97"/>
      <c r="S16" s="99"/>
    </row>
    <row r="17" spans="1:19">
      <c r="A17" s="588" t="s">
        <v>41</v>
      </c>
      <c r="B17" s="589">
        <v>46939</v>
      </c>
      <c r="C17" s="589">
        <v>12213.287999999953</v>
      </c>
      <c r="D17" s="589">
        <v>33034</v>
      </c>
      <c r="E17" s="589">
        <v>2915.9590000000017</v>
      </c>
      <c r="F17" s="589">
        <v>26138</v>
      </c>
      <c r="G17" s="589">
        <v>11653</v>
      </c>
      <c r="H17" s="589">
        <v>1434.126</v>
      </c>
      <c r="I17" s="589">
        <v>59097</v>
      </c>
      <c r="J17" s="590">
        <v>13139</v>
      </c>
      <c r="K17" s="591">
        <v>8954</v>
      </c>
      <c r="M17" s="96"/>
      <c r="N17" s="96"/>
      <c r="O17" s="96"/>
      <c r="P17" s="96"/>
      <c r="Q17" s="17"/>
      <c r="R17" s="97"/>
      <c r="S17" s="99"/>
    </row>
    <row r="18" spans="1:19">
      <c r="A18" s="588" t="s">
        <v>118</v>
      </c>
      <c r="B18" s="589">
        <v>8573</v>
      </c>
      <c r="C18" s="589">
        <v>1406.3130000000008</v>
      </c>
      <c r="D18" s="589">
        <v>5626</v>
      </c>
      <c r="E18" s="589">
        <v>370.53800000000007</v>
      </c>
      <c r="F18" s="589">
        <v>3556</v>
      </c>
      <c r="G18" s="589">
        <v>1347</v>
      </c>
      <c r="H18" s="589">
        <v>67.835999999999999</v>
      </c>
      <c r="I18" s="589">
        <v>10339</v>
      </c>
      <c r="J18" s="590">
        <v>2057</v>
      </c>
      <c r="K18" s="591">
        <v>938</v>
      </c>
      <c r="M18" s="93"/>
      <c r="N18" s="93"/>
      <c r="O18" s="93"/>
      <c r="P18" s="93"/>
      <c r="Q18" s="17"/>
      <c r="R18" s="97"/>
      <c r="S18" s="99"/>
    </row>
    <row r="19" spans="1:19">
      <c r="A19" s="588" t="s">
        <v>42</v>
      </c>
      <c r="B19" s="589">
        <v>77637</v>
      </c>
      <c r="C19" s="589">
        <v>23537.364999999761</v>
      </c>
      <c r="D19" s="589">
        <v>33468</v>
      </c>
      <c r="E19" s="589">
        <v>3103.0740000000014</v>
      </c>
      <c r="F19" s="589">
        <v>29941</v>
      </c>
      <c r="G19" s="589">
        <v>11508</v>
      </c>
      <c r="H19" s="589">
        <v>799.43299999999999</v>
      </c>
      <c r="I19" s="589">
        <v>93343</v>
      </c>
      <c r="J19" s="590">
        <v>16937</v>
      </c>
      <c r="K19" s="591">
        <v>5189</v>
      </c>
      <c r="M19" s="93"/>
      <c r="N19" s="93"/>
      <c r="O19" s="93"/>
      <c r="P19" s="93"/>
      <c r="Q19" s="17"/>
      <c r="R19" s="93"/>
      <c r="S19" s="17"/>
    </row>
    <row r="20" spans="1:19">
      <c r="A20" s="588" t="s">
        <v>114</v>
      </c>
      <c r="B20" s="589">
        <v>6185</v>
      </c>
      <c r="C20" s="589">
        <v>1196.0720000000008</v>
      </c>
      <c r="D20" s="589">
        <v>4427</v>
      </c>
      <c r="E20" s="589">
        <v>339.43300000000005</v>
      </c>
      <c r="F20" s="589">
        <v>3063</v>
      </c>
      <c r="G20" s="589">
        <v>1318</v>
      </c>
      <c r="H20" s="589">
        <v>38.340000000000003</v>
      </c>
      <c r="I20" s="589">
        <v>7878</v>
      </c>
      <c r="J20" s="590">
        <v>1569</v>
      </c>
      <c r="K20" s="591">
        <v>677</v>
      </c>
      <c r="M20" s="93"/>
      <c r="N20" s="93"/>
      <c r="O20" s="93"/>
      <c r="P20" s="93"/>
      <c r="Q20" s="17"/>
      <c r="R20" s="97"/>
      <c r="S20" s="17"/>
    </row>
    <row r="21" spans="1:19">
      <c r="A21" s="588" t="s">
        <v>43</v>
      </c>
      <c r="B21" s="589">
        <v>95328</v>
      </c>
      <c r="C21" s="589">
        <v>14408.47599999989</v>
      </c>
      <c r="D21" s="589">
        <v>106249</v>
      </c>
      <c r="E21" s="589">
        <v>2636.659000000001</v>
      </c>
      <c r="F21" s="589">
        <v>35003</v>
      </c>
      <c r="G21" s="589">
        <v>11976</v>
      </c>
      <c r="H21" s="589">
        <v>2586.4580000000001</v>
      </c>
      <c r="I21" s="589">
        <v>119883</v>
      </c>
      <c r="J21" s="590">
        <v>19481</v>
      </c>
      <c r="K21" s="591">
        <v>28184</v>
      </c>
      <c r="L21" s="587"/>
      <c r="M21" s="93"/>
      <c r="N21" s="93"/>
      <c r="O21" s="96"/>
      <c r="P21" s="96"/>
      <c r="Q21" s="17"/>
      <c r="R21" s="97"/>
      <c r="S21" s="17"/>
    </row>
    <row r="22" spans="1:19">
      <c r="A22" s="588" t="s">
        <v>44</v>
      </c>
      <c r="B22" s="589">
        <v>93599</v>
      </c>
      <c r="C22" s="589">
        <v>7204.9290000000028</v>
      </c>
      <c r="D22" s="589">
        <v>84627</v>
      </c>
      <c r="E22" s="589">
        <v>999.24000000000024</v>
      </c>
      <c r="F22" s="589">
        <v>27719</v>
      </c>
      <c r="G22" s="589">
        <v>5529</v>
      </c>
      <c r="H22" s="589">
        <v>1840.924</v>
      </c>
      <c r="I22" s="589">
        <v>118128</v>
      </c>
      <c r="J22" s="590">
        <v>15127</v>
      </c>
      <c r="K22" s="591">
        <v>21447</v>
      </c>
      <c r="L22" s="587"/>
    </row>
    <row r="23" spans="1:19">
      <c r="A23" s="588" t="s">
        <v>116</v>
      </c>
      <c r="B23" s="589">
        <v>25336</v>
      </c>
      <c r="C23" s="589">
        <v>4307.7370000000028</v>
      </c>
      <c r="D23" s="589">
        <v>17699</v>
      </c>
      <c r="E23" s="589">
        <v>1368.5769999999998</v>
      </c>
      <c r="F23" s="589">
        <v>19053</v>
      </c>
      <c r="G23" s="589">
        <v>5922</v>
      </c>
      <c r="H23" s="589">
        <v>3485.864</v>
      </c>
      <c r="I23" s="589">
        <v>30618</v>
      </c>
      <c r="J23" s="590">
        <v>5059</v>
      </c>
      <c r="K23" s="591">
        <v>5905</v>
      </c>
      <c r="L23" s="587"/>
    </row>
    <row r="24" spans="1:19">
      <c r="A24" s="588" t="s">
        <v>45</v>
      </c>
      <c r="B24" s="589">
        <v>54232</v>
      </c>
      <c r="C24" s="589">
        <v>12602.890999999961</v>
      </c>
      <c r="D24" s="589">
        <v>42228</v>
      </c>
      <c r="E24" s="589">
        <v>2061.239</v>
      </c>
      <c r="F24" s="589">
        <v>22326</v>
      </c>
      <c r="G24" s="589">
        <v>7810</v>
      </c>
      <c r="H24" s="589">
        <v>2763.5390000000002</v>
      </c>
      <c r="I24" s="589">
        <v>64279</v>
      </c>
      <c r="J24" s="590">
        <v>11064</v>
      </c>
      <c r="K24" s="591">
        <v>12729</v>
      </c>
      <c r="L24" s="587"/>
    </row>
    <row r="25" spans="1:19">
      <c r="A25" s="588" t="s">
        <v>46</v>
      </c>
      <c r="B25" s="589">
        <v>193792</v>
      </c>
      <c r="C25" s="589">
        <v>26825.774000000147</v>
      </c>
      <c r="D25" s="589">
        <v>190840</v>
      </c>
      <c r="E25" s="589">
        <v>22232.264000000032</v>
      </c>
      <c r="F25" s="589">
        <v>120550</v>
      </c>
      <c r="G25" s="589">
        <v>20347</v>
      </c>
      <c r="H25" s="589">
        <v>19390.224999999999</v>
      </c>
      <c r="I25" s="589">
        <v>244566</v>
      </c>
      <c r="J25" s="590">
        <v>48129</v>
      </c>
      <c r="K25" s="591">
        <v>75267</v>
      </c>
      <c r="L25" s="587"/>
      <c r="N25" s="93"/>
    </row>
    <row r="26" spans="1:19">
      <c r="A26" s="588" t="s">
        <v>47</v>
      </c>
      <c r="B26" s="589">
        <v>10143</v>
      </c>
      <c r="C26" s="589">
        <v>2731.841999999996</v>
      </c>
      <c r="D26" s="589">
        <v>8971</v>
      </c>
      <c r="E26" s="589">
        <v>874.1579999999999</v>
      </c>
      <c r="F26" s="589">
        <v>13504</v>
      </c>
      <c r="G26" s="589">
        <v>7685</v>
      </c>
      <c r="H26" s="589">
        <v>445.03300000000002</v>
      </c>
      <c r="I26" s="589">
        <v>13218</v>
      </c>
      <c r="J26" s="590">
        <v>3536</v>
      </c>
      <c r="K26" s="591">
        <v>1063</v>
      </c>
      <c r="L26" s="587"/>
    </row>
    <row r="27" spans="1:19">
      <c r="A27" s="588"/>
      <c r="B27" s="592"/>
      <c r="C27" s="593"/>
      <c r="D27" s="593"/>
      <c r="E27" s="593"/>
      <c r="F27" s="593"/>
      <c r="G27" s="593"/>
      <c r="H27" s="593"/>
      <c r="I27" s="592"/>
      <c r="J27" s="594"/>
      <c r="K27" s="595"/>
      <c r="L27" s="596"/>
      <c r="M27" s="93"/>
      <c r="N27" s="93"/>
      <c r="O27" s="93"/>
      <c r="P27" s="93"/>
      <c r="Q27" s="17"/>
      <c r="R27" s="93"/>
      <c r="S27" s="17"/>
    </row>
    <row r="28" spans="1:19" ht="13.5" thickBot="1">
      <c r="A28" s="377" t="s">
        <v>27</v>
      </c>
      <c r="B28" s="380">
        <v>793384</v>
      </c>
      <c r="C28" s="380">
        <v>166264</v>
      </c>
      <c r="D28" s="380">
        <v>643807</v>
      </c>
      <c r="E28" s="380">
        <v>51192</v>
      </c>
      <c r="F28" s="380">
        <v>345495</v>
      </c>
      <c r="G28" s="380">
        <v>105462</v>
      </c>
      <c r="H28" s="380">
        <v>34790.587</v>
      </c>
      <c r="I28" s="380">
        <v>965002</v>
      </c>
      <c r="J28" s="445">
        <v>159494</v>
      </c>
      <c r="K28" s="446">
        <v>175369</v>
      </c>
      <c r="L28" s="95"/>
    </row>
    <row r="29" spans="1:19">
      <c r="A29" s="597" t="s">
        <v>504</v>
      </c>
      <c r="B29" s="598"/>
      <c r="C29" s="598"/>
      <c r="D29" s="598"/>
      <c r="E29" s="599"/>
      <c r="F29" s="599"/>
      <c r="G29" s="598"/>
      <c r="H29" s="598"/>
      <c r="I29" s="598"/>
      <c r="J29" s="598"/>
      <c r="K29" s="598"/>
      <c r="L29" s="19"/>
      <c r="M29" s="19"/>
      <c r="N29" s="19"/>
    </row>
    <row r="30" spans="1:19" ht="14.25">
      <c r="A30" s="21" t="s">
        <v>505</v>
      </c>
      <c r="B30" s="600"/>
      <c r="C30" s="600"/>
      <c r="D30" s="600"/>
      <c r="E30" s="600"/>
      <c r="F30" s="600"/>
    </row>
    <row r="31" spans="1:19">
      <c r="D31" s="96"/>
      <c r="E31" s="96"/>
      <c r="F31" s="96"/>
      <c r="G31" s="96"/>
      <c r="I31" s="19"/>
      <c r="J31" s="19"/>
      <c r="K31" s="19"/>
    </row>
    <row r="32" spans="1:19">
      <c r="D32" s="17"/>
      <c r="G32" s="93"/>
      <c r="H32" s="17"/>
    </row>
    <row r="33" spans="3:10">
      <c r="G33" s="93"/>
      <c r="I33" s="17"/>
      <c r="J33" s="17"/>
    </row>
    <row r="34" spans="3:10">
      <c r="F34" s="17"/>
      <c r="H34" s="17"/>
    </row>
    <row r="35" spans="3:10">
      <c r="C35" s="94"/>
      <c r="D35" s="94"/>
    </row>
    <row r="36" spans="3:10">
      <c r="F36" s="93"/>
      <c r="G36" s="93"/>
      <c r="H36" s="93"/>
      <c r="I36" s="93"/>
      <c r="J36" s="17"/>
    </row>
    <row r="38" spans="3:10">
      <c r="E38" s="17"/>
      <c r="F38" s="93"/>
      <c r="G38" s="93"/>
      <c r="H38" s="93"/>
      <c r="I38" s="93"/>
    </row>
    <row r="47" spans="3:10" ht="13.15" customHeight="1"/>
    <row r="48" spans="3:10" ht="13.15" customHeight="1"/>
    <row r="49" spans="2:5" ht="13.15" customHeight="1"/>
    <row r="50" spans="2:5" ht="13.15" customHeight="1"/>
    <row r="51" spans="2:5" ht="13.15" customHeight="1"/>
    <row r="52" spans="2:5" ht="13.15" customHeight="1">
      <c r="E52" s="601"/>
    </row>
    <row r="56" spans="2:5">
      <c r="B56" s="17"/>
    </row>
  </sheetData>
  <mergeCells count="17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G8:G9"/>
    <mergeCell ref="C8:C9"/>
    <mergeCell ref="E8:E9"/>
    <mergeCell ref="I8:I9"/>
    <mergeCell ref="H6:H9"/>
    <mergeCell ref="I6:K7"/>
  </mergeCells>
  <phoneticPr fontId="13" type="noConversion"/>
  <printOptions horizontalCentered="1"/>
  <pageMargins left="0.59055118110236227" right="0.59055118110236227" top="0.59055118110236227" bottom="0.98425196850393704" header="0" footer="0"/>
  <pageSetup paperSize="9" scale="58" orientation="landscape" r:id="rId1"/>
  <headerFooter alignWithMargins="0">
    <oddFooter>&amp;C&amp;A</oddFooter>
  </headerFooter>
  <legacyDrawing r:id="rId2"/>
  <controls>
    <control shapeId="5121" r:id="rId3" name="Control 1"/>
    <control shapeId="5122" r:id="rId4" name="Control 2"/>
    <control shapeId="5123" r:id="rId5" name="Control 3"/>
    <control shapeId="5124" r:id="rId6" name="Control 4"/>
    <control shapeId="5125" r:id="rId7" name="Control 5"/>
    <control shapeId="5126" r:id="rId8" name="Control 6"/>
    <control shapeId="5127" r:id="rId9" name="Control 7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5">
    <pageSetUpPr fitToPage="1"/>
  </sheetPr>
  <dimension ref="B1:F57"/>
  <sheetViews>
    <sheetView showGridLines="0" view="pageBreakPreview" topLeftCell="A10" zoomScale="75" zoomScaleNormal="75" zoomScaleSheetLayoutView="75" workbookViewId="0">
      <selection activeCell="C38" sqref="C38"/>
    </sheetView>
  </sheetViews>
  <sheetFormatPr baseColWidth="10" defaultColWidth="12.5703125" defaultRowHeight="12.75"/>
  <cols>
    <col min="1" max="1" width="12.5703125" style="558"/>
    <col min="2" max="5" width="22.7109375" style="558" customWidth="1"/>
    <col min="6" max="6" width="17.28515625" style="558" customWidth="1"/>
    <col min="7" max="16384" width="12.5703125" style="558"/>
  </cols>
  <sheetData>
    <row r="1" spans="2:6" ht="18">
      <c r="B1" s="744" t="s">
        <v>180</v>
      </c>
      <c r="C1" s="744"/>
      <c r="D1" s="744"/>
      <c r="E1" s="744"/>
      <c r="F1"/>
    </row>
    <row r="2" spans="2:6" ht="12.75" customHeight="1">
      <c r="B2" s="552"/>
      <c r="C2" s="552"/>
      <c r="D2" s="552"/>
      <c r="E2" s="552"/>
      <c r="F2"/>
    </row>
    <row r="3" spans="2:6" ht="15">
      <c r="B3" s="764" t="s">
        <v>210</v>
      </c>
      <c r="C3" s="764"/>
      <c r="D3" s="764"/>
      <c r="E3" s="764"/>
    </row>
    <row r="4" spans="2:6" ht="15">
      <c r="B4" s="765" t="s">
        <v>239</v>
      </c>
      <c r="C4" s="765"/>
      <c r="D4" s="765"/>
      <c r="E4" s="765"/>
    </row>
    <row r="5" spans="2:6" ht="13.5" thickBot="1">
      <c r="B5" s="559"/>
      <c r="C5" s="559"/>
      <c r="D5" s="559"/>
      <c r="E5" s="559"/>
    </row>
    <row r="6" spans="2:6" ht="32.25" customHeight="1" thickBot="1">
      <c r="B6" s="560" t="s">
        <v>1</v>
      </c>
      <c r="C6" s="561" t="s">
        <v>32</v>
      </c>
      <c r="D6" s="561" t="s">
        <v>139</v>
      </c>
      <c r="E6" s="562" t="s">
        <v>33</v>
      </c>
    </row>
    <row r="7" spans="2:6" ht="30.75" customHeight="1">
      <c r="B7" s="563">
        <v>1999</v>
      </c>
      <c r="C7" s="205">
        <v>1112.739337368421</v>
      </c>
      <c r="D7" s="205">
        <v>701.17200000000003</v>
      </c>
      <c r="E7" s="207">
        <v>411.56733736842102</v>
      </c>
    </row>
    <row r="8" spans="2:6">
      <c r="B8" s="564">
        <v>2000</v>
      </c>
      <c r="C8" s="206">
        <v>1101.4512295783284</v>
      </c>
      <c r="D8" s="206">
        <v>676.78992338315572</v>
      </c>
      <c r="E8" s="208">
        <v>424.66130619517264</v>
      </c>
    </row>
    <row r="9" spans="2:6">
      <c r="B9" s="564">
        <v>2001</v>
      </c>
      <c r="C9" s="206">
        <v>1098.7380544388184</v>
      </c>
      <c r="D9" s="206">
        <v>666.46287333528119</v>
      </c>
      <c r="E9" s="208">
        <v>432.27518110353719</v>
      </c>
    </row>
    <row r="10" spans="2:6">
      <c r="B10" s="564">
        <v>2002</v>
      </c>
      <c r="C10" s="206">
        <v>1069.3139203287271</v>
      </c>
      <c r="D10" s="206">
        <v>654.02862423577812</v>
      </c>
      <c r="E10" s="208">
        <v>415.28529609294901</v>
      </c>
    </row>
    <row r="11" spans="2:6">
      <c r="B11" s="564">
        <v>2003</v>
      </c>
      <c r="C11" s="206">
        <v>1022.6649342105263</v>
      </c>
      <c r="D11" s="206">
        <v>635.07600000000002</v>
      </c>
      <c r="E11" s="208">
        <v>387.5889342105263</v>
      </c>
    </row>
    <row r="12" spans="2:6">
      <c r="B12" s="564">
        <v>2004</v>
      </c>
      <c r="C12" s="206">
        <v>1032.1562896067383</v>
      </c>
      <c r="D12" s="206">
        <v>632.78512939156235</v>
      </c>
      <c r="E12" s="208">
        <v>399.37116021517591</v>
      </c>
    </row>
    <row r="13" spans="2:6">
      <c r="B13" s="564">
        <v>2005</v>
      </c>
      <c r="C13" s="206">
        <v>1017.2341710526316</v>
      </c>
      <c r="D13" s="206">
        <v>638.88300000000004</v>
      </c>
      <c r="E13" s="208">
        <v>378.35117105263157</v>
      </c>
    </row>
    <row r="14" spans="2:6">
      <c r="B14" s="564">
        <v>2006</v>
      </c>
      <c r="C14" s="206">
        <v>1013.2863266929686</v>
      </c>
      <c r="D14" s="206">
        <v>644.54488436516544</v>
      </c>
      <c r="E14" s="208">
        <v>368.74144232780316</v>
      </c>
    </row>
    <row r="15" spans="2:6">
      <c r="B15" s="564">
        <v>2007</v>
      </c>
      <c r="C15" s="206">
        <v>998.23414912280703</v>
      </c>
      <c r="D15" s="206">
        <v>612.74308400000007</v>
      </c>
      <c r="E15" s="208">
        <v>385.49106512280696</v>
      </c>
    </row>
    <row r="16" spans="2:6">
      <c r="B16" s="564">
        <v>2008</v>
      </c>
      <c r="C16" s="206">
        <v>1012.3963046605141</v>
      </c>
      <c r="D16" s="206">
        <v>625.53226131171311</v>
      </c>
      <c r="E16" s="208">
        <v>386.86404334880103</v>
      </c>
      <c r="F16" s="565"/>
    </row>
    <row r="17" spans="2:6">
      <c r="B17" s="564">
        <v>2009</v>
      </c>
      <c r="C17" s="206">
        <v>922.0262859649124</v>
      </c>
      <c r="D17" s="206">
        <v>565.96463914570199</v>
      </c>
      <c r="E17" s="208">
        <v>356.06164681921041</v>
      </c>
      <c r="F17" s="565"/>
    </row>
    <row r="18" spans="2:6">
      <c r="B18" s="564">
        <v>2010</v>
      </c>
      <c r="C18" s="206">
        <v>963.768746001257</v>
      </c>
      <c r="D18" s="206">
        <v>562.52812518533995</v>
      </c>
      <c r="E18" s="208">
        <v>401.24062081591705</v>
      </c>
      <c r="F18" s="565"/>
    </row>
    <row r="19" spans="2:6">
      <c r="B19" s="566">
        <v>2011</v>
      </c>
      <c r="C19" s="206">
        <v>903.30556547606636</v>
      </c>
      <c r="D19" s="206">
        <v>510.94139163721667</v>
      </c>
      <c r="E19" s="208">
        <v>392.36417383884969</v>
      </c>
      <c r="F19" s="565"/>
    </row>
    <row r="20" spans="2:6">
      <c r="B20" s="566">
        <v>2012</v>
      </c>
      <c r="C20" s="206">
        <v>889.65144698269035</v>
      </c>
      <c r="D20" s="206">
        <v>520.15808729607772</v>
      </c>
      <c r="E20" s="208">
        <v>369.49335968661262</v>
      </c>
      <c r="F20" s="565"/>
    </row>
    <row r="21" spans="2:6">
      <c r="B21" s="566">
        <v>2013</v>
      </c>
      <c r="C21" s="206">
        <v>841.68</v>
      </c>
      <c r="D21" s="206">
        <v>470.11</v>
      </c>
      <c r="E21" s="208">
        <v>371.56999999999994</v>
      </c>
      <c r="F21" s="565"/>
    </row>
    <row r="22" spans="2:6">
      <c r="B22" s="566">
        <v>2014</v>
      </c>
      <c r="C22" s="206">
        <v>824.28</v>
      </c>
      <c r="D22" s="206">
        <v>438.72</v>
      </c>
      <c r="E22" s="208">
        <v>385.55999999999995</v>
      </c>
      <c r="F22" s="565"/>
    </row>
    <row r="23" spans="2:6" ht="13.5" thickBot="1">
      <c r="B23" s="566">
        <v>2015</v>
      </c>
      <c r="C23" s="206">
        <v>802.78641764779138</v>
      </c>
      <c r="D23" s="206">
        <v>404.42069221187955</v>
      </c>
      <c r="E23" s="209">
        <v>398.36572543591183</v>
      </c>
      <c r="F23" s="565"/>
    </row>
    <row r="24" spans="2:6">
      <c r="B24" s="567" t="s">
        <v>498</v>
      </c>
      <c r="C24" s="568"/>
      <c r="D24" s="569"/>
      <c r="E24" s="569"/>
    </row>
    <row r="25" spans="2:6">
      <c r="B25" s="558" t="s">
        <v>157</v>
      </c>
      <c r="C25" s="570"/>
    </row>
    <row r="26" spans="2:6">
      <c r="B26" s="571"/>
      <c r="D26"/>
      <c r="E26"/>
      <c r="F26"/>
    </row>
    <row r="27" spans="2:6">
      <c r="B27"/>
      <c r="D27"/>
      <c r="E27"/>
      <c r="F27"/>
    </row>
    <row r="28" spans="2:6">
      <c r="B28"/>
      <c r="D28"/>
      <c r="E28"/>
      <c r="F28"/>
    </row>
    <row r="29" spans="2:6">
      <c r="B29"/>
      <c r="D29"/>
      <c r="E29"/>
      <c r="F29"/>
    </row>
    <row r="30" spans="2:6">
      <c r="B30"/>
      <c r="D30"/>
      <c r="E30"/>
      <c r="F30"/>
    </row>
    <row r="31" spans="2:6">
      <c r="B31"/>
      <c r="D31"/>
      <c r="E31"/>
      <c r="F31"/>
    </row>
    <row r="32" spans="2:6">
      <c r="B32"/>
      <c r="D32"/>
      <c r="E32"/>
      <c r="F32"/>
    </row>
    <row r="33" spans="2:4">
      <c r="B33"/>
      <c r="D33"/>
    </row>
    <row r="34" spans="2:4">
      <c r="B34"/>
      <c r="D34"/>
    </row>
    <row r="35" spans="2:4">
      <c r="B35"/>
      <c r="D35"/>
    </row>
    <row r="57" spans="3:3">
      <c r="C57" s="570"/>
    </row>
  </sheetData>
  <mergeCells count="3">
    <mergeCell ref="B3:E3"/>
    <mergeCell ref="B4:E4"/>
    <mergeCell ref="B1:E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AH30"/>
  <sheetViews>
    <sheetView showGridLines="0" view="pageBreakPreview" topLeftCell="G1" zoomScale="75" zoomScaleNormal="75" workbookViewId="0">
      <selection activeCell="C38" sqref="C38"/>
    </sheetView>
  </sheetViews>
  <sheetFormatPr baseColWidth="10" defaultColWidth="19.140625" defaultRowHeight="12.75"/>
  <cols>
    <col min="1" max="13" width="19" style="12" customWidth="1"/>
    <col min="14" max="14" width="22.5703125" style="12" customWidth="1"/>
    <col min="15" max="15" width="19" style="12" customWidth="1"/>
    <col min="16" max="16" width="25.42578125" style="12" customWidth="1"/>
    <col min="17" max="20" width="19" style="12" customWidth="1"/>
    <col min="21" max="16384" width="19.140625" style="12"/>
  </cols>
  <sheetData>
    <row r="1" spans="1:30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/>
      <c r="V1"/>
    </row>
    <row r="2" spans="1:30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/>
      <c r="V2"/>
    </row>
    <row r="3" spans="1:30" ht="15">
      <c r="A3" s="773" t="s">
        <v>229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</row>
    <row r="4" spans="1:30" ht="15">
      <c r="A4" s="772" t="s">
        <v>453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</row>
    <row r="5" spans="1:30" ht="13.5" thickBo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122"/>
      <c r="T5" s="122"/>
    </row>
    <row r="6" spans="1:30" ht="27.75" customHeight="1">
      <c r="A6" s="403"/>
      <c r="B6" s="774" t="s">
        <v>3</v>
      </c>
      <c r="C6" s="775"/>
      <c r="D6" s="774" t="s">
        <v>68</v>
      </c>
      <c r="E6" s="775"/>
      <c r="F6" s="769" t="s">
        <v>162</v>
      </c>
      <c r="G6" s="770"/>
      <c r="H6" s="770"/>
      <c r="I6" s="770"/>
      <c r="J6" s="770"/>
      <c r="K6" s="770"/>
      <c r="L6" s="770"/>
      <c r="M6" s="771"/>
      <c r="N6" s="623" t="s">
        <v>275</v>
      </c>
      <c r="O6" s="624"/>
      <c r="P6" s="778"/>
      <c r="Q6" s="774" t="s">
        <v>276</v>
      </c>
      <c r="R6" s="787"/>
      <c r="S6" s="122"/>
      <c r="T6" s="122"/>
    </row>
    <row r="7" spans="1:30" ht="27.75" customHeight="1">
      <c r="A7" s="404" t="s">
        <v>211</v>
      </c>
      <c r="B7" s="776"/>
      <c r="C7" s="777"/>
      <c r="D7" s="776"/>
      <c r="E7" s="777"/>
      <c r="F7" s="783" t="s">
        <v>3</v>
      </c>
      <c r="G7" s="784"/>
      <c r="H7" s="779" t="s">
        <v>82</v>
      </c>
      <c r="I7" s="780"/>
      <c r="J7" s="779" t="s">
        <v>29</v>
      </c>
      <c r="K7" s="780"/>
      <c r="L7" s="779" t="s">
        <v>30</v>
      </c>
      <c r="M7" s="780"/>
      <c r="N7" s="766" t="s">
        <v>272</v>
      </c>
      <c r="O7" s="766" t="s">
        <v>273</v>
      </c>
      <c r="P7" s="766" t="s">
        <v>274</v>
      </c>
      <c r="Q7" s="776"/>
      <c r="R7" s="788"/>
      <c r="S7" s="122"/>
      <c r="T7" s="122"/>
    </row>
    <row r="8" spans="1:30" ht="27.75" customHeight="1">
      <c r="A8" s="404" t="s">
        <v>153</v>
      </c>
      <c r="B8" s="776"/>
      <c r="C8" s="777"/>
      <c r="D8" s="776"/>
      <c r="E8" s="777"/>
      <c r="F8" s="785"/>
      <c r="G8" s="786"/>
      <c r="H8" s="781"/>
      <c r="I8" s="782"/>
      <c r="J8" s="781"/>
      <c r="K8" s="782"/>
      <c r="L8" s="781"/>
      <c r="M8" s="782"/>
      <c r="N8" s="767"/>
      <c r="O8" s="767"/>
      <c r="P8" s="767"/>
      <c r="Q8" s="785"/>
      <c r="R8" s="789"/>
      <c r="S8" s="122"/>
      <c r="T8" s="122"/>
    </row>
    <row r="9" spans="1:30" ht="27.75" customHeight="1" thickBot="1">
      <c r="A9" s="405"/>
      <c r="B9" s="265" t="s">
        <v>4</v>
      </c>
      <c r="C9" s="265" t="s">
        <v>5</v>
      </c>
      <c r="D9" s="265" t="s">
        <v>4</v>
      </c>
      <c r="E9" s="265" t="s">
        <v>5</v>
      </c>
      <c r="F9" s="265" t="s">
        <v>4</v>
      </c>
      <c r="G9" s="265" t="s">
        <v>5</v>
      </c>
      <c r="H9" s="265" t="s">
        <v>4</v>
      </c>
      <c r="I9" s="265" t="s">
        <v>5</v>
      </c>
      <c r="J9" s="265" t="s">
        <v>4</v>
      </c>
      <c r="K9" s="265" t="s">
        <v>5</v>
      </c>
      <c r="L9" s="265" t="s">
        <v>4</v>
      </c>
      <c r="M9" s="265" t="s">
        <v>5</v>
      </c>
      <c r="N9" s="768"/>
      <c r="O9" s="768"/>
      <c r="P9" s="768"/>
      <c r="Q9" s="265" t="s">
        <v>4</v>
      </c>
      <c r="R9" s="266" t="s">
        <v>5</v>
      </c>
      <c r="S9" s="105"/>
      <c r="T9" s="105"/>
      <c r="U9"/>
      <c r="V9"/>
      <c r="W9"/>
      <c r="X9"/>
      <c r="Y9"/>
      <c r="Z9"/>
      <c r="AA9"/>
      <c r="AB9"/>
      <c r="AC9"/>
      <c r="AD9"/>
    </row>
    <row r="10" spans="1:30" ht="13.15" customHeight="1">
      <c r="A10" s="212">
        <v>2005</v>
      </c>
      <c r="B10" s="213">
        <f t="shared" ref="B10:C13" si="0">D10+F10+Q10</f>
        <v>818.02600000000007</v>
      </c>
      <c r="C10" s="213">
        <f t="shared" si="0"/>
        <v>1251.83</v>
      </c>
      <c r="D10" s="213">
        <v>28.614999999999998</v>
      </c>
      <c r="E10" s="213">
        <v>30.738</v>
      </c>
      <c r="F10" s="213">
        <f t="shared" ref="F10:G13" si="1">H10+J10+L10</f>
        <v>731.97900000000004</v>
      </c>
      <c r="G10" s="213">
        <f t="shared" si="1"/>
        <v>1052.876</v>
      </c>
      <c r="H10" s="213">
        <v>129.84800000000001</v>
      </c>
      <c r="I10" s="213">
        <v>168.72</v>
      </c>
      <c r="J10" s="213">
        <v>195.142</v>
      </c>
      <c r="K10" s="213">
        <v>36.296999999999997</v>
      </c>
      <c r="L10" s="213">
        <v>406.98899999999998</v>
      </c>
      <c r="M10" s="213">
        <v>847.85900000000004</v>
      </c>
      <c r="N10" s="214" t="s">
        <v>226</v>
      </c>
      <c r="O10" s="214" t="s">
        <v>226</v>
      </c>
      <c r="P10" s="214" t="s">
        <v>226</v>
      </c>
      <c r="Q10" s="214">
        <v>57.432000000000002</v>
      </c>
      <c r="R10" s="214">
        <v>168.21600000000001</v>
      </c>
      <c r="S10" s="283"/>
      <c r="T10" s="283"/>
      <c r="U10"/>
      <c r="V10"/>
      <c r="W10"/>
      <c r="X10"/>
      <c r="Y10"/>
      <c r="Z10"/>
      <c r="AA10"/>
      <c r="AB10"/>
      <c r="AC10"/>
      <c r="AD10"/>
    </row>
    <row r="11" spans="1:30" ht="13.15" customHeight="1">
      <c r="A11" s="212">
        <v>2006</v>
      </c>
      <c r="B11" s="213">
        <f t="shared" si="0"/>
        <v>788.18500000000006</v>
      </c>
      <c r="C11" s="213">
        <f t="shared" si="0"/>
        <v>1251.229</v>
      </c>
      <c r="D11" s="213">
        <v>30.42</v>
      </c>
      <c r="E11" s="213">
        <v>33.332999999999998</v>
      </c>
      <c r="F11" s="213">
        <f t="shared" si="1"/>
        <v>702.33400000000006</v>
      </c>
      <c r="G11" s="213">
        <f t="shared" si="1"/>
        <v>1048.942</v>
      </c>
      <c r="H11" s="213">
        <v>121.982</v>
      </c>
      <c r="I11" s="213">
        <v>164.714</v>
      </c>
      <c r="J11" s="213">
        <v>186.62899999999999</v>
      </c>
      <c r="K11" s="213">
        <v>35.587000000000003</v>
      </c>
      <c r="L11" s="213">
        <v>393.72300000000001</v>
      </c>
      <c r="M11" s="213">
        <v>848.64099999999996</v>
      </c>
      <c r="N11" s="214" t="s">
        <v>226</v>
      </c>
      <c r="O11" s="214" t="s">
        <v>226</v>
      </c>
      <c r="P11" s="214" t="s">
        <v>226</v>
      </c>
      <c r="Q11" s="214">
        <v>55.430999999999997</v>
      </c>
      <c r="R11" s="214">
        <v>168.95400000000001</v>
      </c>
      <c r="S11" s="283"/>
      <c r="T11" s="283"/>
      <c r="U11"/>
      <c r="V11"/>
      <c r="W11"/>
      <c r="X11"/>
      <c r="Y11"/>
      <c r="Z11"/>
      <c r="AA11"/>
      <c r="AB11"/>
      <c r="AC11"/>
      <c r="AD11"/>
    </row>
    <row r="12" spans="1:30">
      <c r="A12" s="212">
        <v>2007</v>
      </c>
      <c r="B12" s="213">
        <f t="shared" si="0"/>
        <v>791.82200000000012</v>
      </c>
      <c r="C12" s="213">
        <f t="shared" si="0"/>
        <v>1247.19</v>
      </c>
      <c r="D12" s="213">
        <v>30.451000000000001</v>
      </c>
      <c r="E12" s="213">
        <v>34.500999999999998</v>
      </c>
      <c r="F12" s="213">
        <f t="shared" si="1"/>
        <v>708.35100000000011</v>
      </c>
      <c r="G12" s="213">
        <f t="shared" si="1"/>
        <v>1042.922</v>
      </c>
      <c r="H12" s="213">
        <v>115.97</v>
      </c>
      <c r="I12" s="213">
        <v>158.39099999999999</v>
      </c>
      <c r="J12" s="213">
        <v>200.44800000000001</v>
      </c>
      <c r="K12" s="213">
        <v>34.395000000000003</v>
      </c>
      <c r="L12" s="213">
        <v>391.93300000000005</v>
      </c>
      <c r="M12" s="213">
        <v>850.13599999999997</v>
      </c>
      <c r="N12" s="214">
        <v>9.64</v>
      </c>
      <c r="O12" s="214">
        <v>15.032</v>
      </c>
      <c r="P12" s="214">
        <v>15.438000000000001</v>
      </c>
      <c r="Q12" s="214">
        <v>53.02</v>
      </c>
      <c r="R12" s="214">
        <v>169.767</v>
      </c>
      <c r="S12" s="283"/>
      <c r="T12" s="283"/>
      <c r="U12"/>
      <c r="V12"/>
      <c r="W12"/>
      <c r="X12"/>
      <c r="Y12"/>
      <c r="Z12"/>
      <c r="AA12"/>
      <c r="AB12"/>
      <c r="AC12"/>
      <c r="AD12"/>
    </row>
    <row r="13" spans="1:30" ht="13.5" thickBot="1">
      <c r="A13" s="284">
        <v>2008</v>
      </c>
      <c r="B13" s="270">
        <f t="shared" si="0"/>
        <v>1146.9453333333333</v>
      </c>
      <c r="C13" s="270">
        <f t="shared" si="0"/>
        <v>1392.9954999999998</v>
      </c>
      <c r="D13" s="270">
        <v>45.295999999999999</v>
      </c>
      <c r="E13" s="270">
        <v>39.526833333333336</v>
      </c>
      <c r="F13" s="270">
        <f t="shared" si="1"/>
        <v>1037.2159166666665</v>
      </c>
      <c r="G13" s="270">
        <f t="shared" si="1"/>
        <v>1177.5873333333332</v>
      </c>
      <c r="H13" s="270">
        <v>151.50333333333333</v>
      </c>
      <c r="I13" s="270">
        <v>169.35783333333333</v>
      </c>
      <c r="J13" s="270">
        <v>362.23833333333329</v>
      </c>
      <c r="K13" s="270">
        <v>39.532333333333334</v>
      </c>
      <c r="L13" s="270">
        <v>523.47424999999998</v>
      </c>
      <c r="M13" s="270">
        <v>968.69716666666659</v>
      </c>
      <c r="N13" s="282">
        <v>13.550833333333333</v>
      </c>
      <c r="O13" s="282">
        <v>17.809833333333334</v>
      </c>
      <c r="P13" s="282">
        <v>20.155166666666663</v>
      </c>
      <c r="Q13" s="282">
        <v>64.433416666666659</v>
      </c>
      <c r="R13" s="282">
        <v>175.88133333333334</v>
      </c>
      <c r="S13" s="105"/>
      <c r="T13" s="105"/>
      <c r="U13"/>
      <c r="V13"/>
      <c r="W13"/>
      <c r="X13"/>
      <c r="Y13"/>
      <c r="Z13"/>
      <c r="AA13"/>
      <c r="AB13"/>
      <c r="AC13"/>
      <c r="AD13"/>
    </row>
    <row r="15" spans="1:30" ht="13.5" thickBot="1">
      <c r="D15" s="22"/>
      <c r="E15" s="22"/>
      <c r="F15" s="22"/>
      <c r="G15" s="22"/>
      <c r="H15" s="22"/>
      <c r="I15" s="22"/>
      <c r="L15" s="22"/>
      <c r="M15" s="22"/>
      <c r="N15" s="22"/>
      <c r="O15" s="22"/>
    </row>
    <row r="16" spans="1:30" ht="31.5" customHeight="1">
      <c r="A16" s="403"/>
      <c r="B16" s="774" t="s">
        <v>3</v>
      </c>
      <c r="C16" s="775"/>
      <c r="D16" s="774" t="s">
        <v>68</v>
      </c>
      <c r="E16" s="775"/>
      <c r="F16" s="769" t="s">
        <v>162</v>
      </c>
      <c r="G16" s="770"/>
      <c r="H16" s="770"/>
      <c r="I16" s="770"/>
      <c r="J16" s="770"/>
      <c r="K16" s="770"/>
      <c r="L16" s="770"/>
      <c r="M16" s="771"/>
      <c r="N16" s="793" t="s">
        <v>401</v>
      </c>
      <c r="O16" s="624"/>
      <c r="P16" s="624"/>
      <c r="Q16" s="624"/>
      <c r="R16" s="778"/>
      <c r="S16" s="774" t="s">
        <v>276</v>
      </c>
      <c r="T16" s="787"/>
    </row>
    <row r="17" spans="1:34">
      <c r="A17" s="404" t="s">
        <v>211</v>
      </c>
      <c r="B17" s="776"/>
      <c r="C17" s="777"/>
      <c r="D17" s="776"/>
      <c r="E17" s="777"/>
      <c r="F17" s="783" t="s">
        <v>3</v>
      </c>
      <c r="G17" s="784"/>
      <c r="H17" s="779" t="s">
        <v>82</v>
      </c>
      <c r="I17" s="780"/>
      <c r="J17" s="779" t="s">
        <v>29</v>
      </c>
      <c r="K17" s="780"/>
      <c r="L17" s="779" t="s">
        <v>30</v>
      </c>
      <c r="M17" s="780"/>
      <c r="N17" s="766" t="s">
        <v>348</v>
      </c>
      <c r="O17" s="766" t="s">
        <v>295</v>
      </c>
      <c r="P17" s="766" t="s">
        <v>349</v>
      </c>
      <c r="Q17" s="766" t="s">
        <v>323</v>
      </c>
      <c r="R17" s="766" t="s">
        <v>303</v>
      </c>
      <c r="S17" s="776"/>
      <c r="T17" s="788"/>
    </row>
    <row r="18" spans="1:34" ht="48.75" customHeight="1">
      <c r="A18" s="404" t="s">
        <v>153</v>
      </c>
      <c r="B18" s="776"/>
      <c r="C18" s="777"/>
      <c r="D18" s="776"/>
      <c r="E18" s="777"/>
      <c r="F18" s="785"/>
      <c r="G18" s="786"/>
      <c r="H18" s="781"/>
      <c r="I18" s="782"/>
      <c r="J18" s="781"/>
      <c r="K18" s="782"/>
      <c r="L18" s="781"/>
      <c r="M18" s="782"/>
      <c r="N18" s="767"/>
      <c r="O18" s="767"/>
      <c r="P18" s="767"/>
      <c r="Q18" s="767"/>
      <c r="R18" s="767"/>
      <c r="S18" s="785"/>
      <c r="T18" s="789"/>
    </row>
    <row r="19" spans="1:34" ht="37.5" customHeight="1" thickBot="1">
      <c r="A19" s="405"/>
      <c r="B19" s="265" t="s">
        <v>4</v>
      </c>
      <c r="C19" s="265" t="s">
        <v>5</v>
      </c>
      <c r="D19" s="265" t="s">
        <v>4</v>
      </c>
      <c r="E19" s="265" t="s">
        <v>5</v>
      </c>
      <c r="F19" s="265" t="s">
        <v>4</v>
      </c>
      <c r="G19" s="265" t="s">
        <v>5</v>
      </c>
      <c r="H19" s="265" t="s">
        <v>4</v>
      </c>
      <c r="I19" s="265" t="s">
        <v>5</v>
      </c>
      <c r="J19" s="265" t="s">
        <v>4</v>
      </c>
      <c r="K19" s="265" t="s">
        <v>5</v>
      </c>
      <c r="L19" s="265" t="s">
        <v>4</v>
      </c>
      <c r="M19" s="265" t="s">
        <v>5</v>
      </c>
      <c r="N19" s="768"/>
      <c r="O19" s="768"/>
      <c r="P19" s="768"/>
      <c r="Q19" s="768"/>
      <c r="R19" s="768"/>
      <c r="S19" s="265" t="s">
        <v>4</v>
      </c>
      <c r="T19" s="266" t="s">
        <v>5</v>
      </c>
    </row>
    <row r="20" spans="1:34" ht="19.5" customHeight="1">
      <c r="A20" s="312" t="s">
        <v>452</v>
      </c>
      <c r="B20" s="313">
        <v>1832.893</v>
      </c>
      <c r="C20" s="313">
        <v>1811.1479999999999</v>
      </c>
      <c r="D20" s="313">
        <v>56.132333333333335</v>
      </c>
      <c r="E20" s="313">
        <v>39.881500000000003</v>
      </c>
      <c r="F20" s="313">
        <f>H20+J20+L20</f>
        <v>1707.8736666666666</v>
      </c>
      <c r="G20" s="313">
        <f>I20+K20+M20</f>
        <v>1589.4984999999999</v>
      </c>
      <c r="H20" s="313">
        <v>272.79483333333337</v>
      </c>
      <c r="I20" s="313">
        <v>213.20724999999999</v>
      </c>
      <c r="J20" s="313">
        <v>645.54433333333327</v>
      </c>
      <c r="K20" s="313">
        <v>69.240416666666675</v>
      </c>
      <c r="L20" s="313">
        <v>789.53449999999998</v>
      </c>
      <c r="M20" s="313">
        <v>1307.0508333333332</v>
      </c>
      <c r="N20" s="396">
        <v>25.917416666666668</v>
      </c>
      <c r="O20" s="396">
        <v>8.4474999999999998</v>
      </c>
      <c r="P20" s="396">
        <v>21.927666666666671</v>
      </c>
      <c r="Q20" s="396">
        <v>33.360583333333338</v>
      </c>
      <c r="R20" s="396">
        <v>8.2489166666666662</v>
      </c>
      <c r="S20" s="313">
        <v>68.887249999999995</v>
      </c>
      <c r="T20" s="211">
        <v>181.76791666666668</v>
      </c>
    </row>
    <row r="21" spans="1:34">
      <c r="A21" s="296">
        <v>2010</v>
      </c>
      <c r="B21" s="213">
        <v>2030.479</v>
      </c>
      <c r="C21" s="213">
        <v>2030.277</v>
      </c>
      <c r="D21" s="213">
        <v>73.599999999999994</v>
      </c>
      <c r="E21" s="213">
        <v>48.5</v>
      </c>
      <c r="F21" s="213">
        <v>1851.1</v>
      </c>
      <c r="G21" s="213">
        <v>1750.9</v>
      </c>
      <c r="H21" s="213">
        <v>282.39999999999998</v>
      </c>
      <c r="I21" s="213">
        <v>218</v>
      </c>
      <c r="J21" s="213">
        <v>681</v>
      </c>
      <c r="K21" s="213">
        <v>73.900000000000006</v>
      </c>
      <c r="L21" s="213">
        <v>887.7</v>
      </c>
      <c r="M21" s="213">
        <v>1459</v>
      </c>
      <c r="N21" s="182">
        <v>21.184000000000001</v>
      </c>
      <c r="O21" s="182">
        <v>6.3440000000000003</v>
      </c>
      <c r="P21" s="182">
        <v>18.728000000000002</v>
      </c>
      <c r="Q21" s="182">
        <v>25.693000000000001</v>
      </c>
      <c r="R21" s="182">
        <v>9.218</v>
      </c>
      <c r="S21" s="213">
        <v>104.7</v>
      </c>
      <c r="T21" s="214">
        <v>230.9</v>
      </c>
    </row>
    <row r="22" spans="1:34">
      <c r="A22" s="296">
        <v>2011</v>
      </c>
      <c r="B22" s="213">
        <v>2103.2600000000002</v>
      </c>
      <c r="C22" s="213">
        <v>2153.9</v>
      </c>
      <c r="D22" s="213">
        <v>85.641000000000005</v>
      </c>
      <c r="E22" s="213">
        <v>55.762999999999998</v>
      </c>
      <c r="F22" s="213">
        <v>1896.9</v>
      </c>
      <c r="G22" s="213">
        <v>1841.1</v>
      </c>
      <c r="H22" s="213">
        <v>278.255</v>
      </c>
      <c r="I22" s="213">
        <v>215.32599999999999</v>
      </c>
      <c r="J22" s="213">
        <v>672.84500000000003</v>
      </c>
      <c r="K22" s="213">
        <v>74.677000000000007</v>
      </c>
      <c r="L22" s="213">
        <v>945.76800000000003</v>
      </c>
      <c r="M22" s="213">
        <v>1551.0509999999999</v>
      </c>
      <c r="N22" s="213">
        <v>21.096</v>
      </c>
      <c r="O22" s="213">
        <v>6.0759999999999996</v>
      </c>
      <c r="P22" s="213">
        <v>18.422000000000001</v>
      </c>
      <c r="Q22" s="213">
        <v>25.641999999999999</v>
      </c>
      <c r="R22" s="213">
        <v>11.41816667</v>
      </c>
      <c r="S22" s="213">
        <v>120.751</v>
      </c>
      <c r="T22" s="214">
        <v>257.084</v>
      </c>
    </row>
    <row r="23" spans="1:34">
      <c r="A23" s="296">
        <v>2012</v>
      </c>
      <c r="B23" s="213">
        <v>2341.7170000000001</v>
      </c>
      <c r="C23" s="213">
        <v>2378.6870829999998</v>
      </c>
      <c r="D23" s="213">
        <v>105.488</v>
      </c>
      <c r="E23" s="213">
        <v>63.323</v>
      </c>
      <c r="F23" s="213">
        <v>2114.5</v>
      </c>
      <c r="G23" s="213">
        <v>2046.7</v>
      </c>
      <c r="H23" s="213">
        <v>309.43</v>
      </c>
      <c r="I23" s="213">
        <v>224.05500000000001</v>
      </c>
      <c r="J23" s="213">
        <v>698.89400000000001</v>
      </c>
      <c r="K23" s="213">
        <v>79.933999999999997</v>
      </c>
      <c r="L23" s="213">
        <v>1106.1420000000001</v>
      </c>
      <c r="M23" s="213">
        <v>1742.7360000000001</v>
      </c>
      <c r="N23" s="213">
        <v>23.673999999999999</v>
      </c>
      <c r="O23" s="213">
        <v>6.4480000000000004</v>
      </c>
      <c r="P23" s="213">
        <v>20.010999999999999</v>
      </c>
      <c r="Q23" s="213">
        <v>28.021999999999998</v>
      </c>
      <c r="R23" s="213">
        <v>13.118</v>
      </c>
      <c r="S23" s="213">
        <v>121.76300000000001</v>
      </c>
      <c r="T23" s="214">
        <v>268.63900000000001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>
      <c r="A24" s="455">
        <v>2013</v>
      </c>
      <c r="B24" s="171">
        <v>2375.67625</v>
      </c>
      <c r="C24" s="171">
        <v>2469.6260000000002</v>
      </c>
      <c r="D24" s="213">
        <v>133.36500000000001</v>
      </c>
      <c r="E24" s="213">
        <v>68.162999999999997</v>
      </c>
      <c r="F24" s="213">
        <v>2123.3000000000002</v>
      </c>
      <c r="G24" s="213">
        <v>2143.6</v>
      </c>
      <c r="H24" s="213">
        <v>307.38</v>
      </c>
      <c r="I24" s="213">
        <v>222.232</v>
      </c>
      <c r="J24" s="213">
        <v>625.55200000000002</v>
      </c>
      <c r="K24" s="213">
        <v>78.932000000000002</v>
      </c>
      <c r="L24" s="213">
        <v>1190.355</v>
      </c>
      <c r="M24" s="213">
        <v>1842.482</v>
      </c>
      <c r="N24" s="171">
        <v>23.358750000000001</v>
      </c>
      <c r="O24" s="171">
        <v>6.5</v>
      </c>
      <c r="P24" s="171">
        <v>20.829000000000001</v>
      </c>
      <c r="Q24" s="171">
        <v>27.544583299999999</v>
      </c>
      <c r="R24" s="171">
        <v>12.83225</v>
      </c>
      <c r="S24" s="171">
        <v>119.02500000000001</v>
      </c>
      <c r="T24" s="172">
        <v>257.81700000000001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22" customFormat="1">
      <c r="A25" s="455">
        <v>2014</v>
      </c>
      <c r="B25" s="171">
        <v>2184.96567</v>
      </c>
      <c r="C25" s="171">
        <v>2390.9714199999999</v>
      </c>
      <c r="D25" s="213">
        <v>145.15899999999999</v>
      </c>
      <c r="E25" s="213">
        <v>71.643000000000001</v>
      </c>
      <c r="F25" s="213">
        <v>1913.2</v>
      </c>
      <c r="G25" s="213">
        <v>2062.8000000000002</v>
      </c>
      <c r="H25" s="213">
        <v>268.01100000000002</v>
      </c>
      <c r="I25" s="213">
        <v>205.92699999999999</v>
      </c>
      <c r="J25" s="213">
        <v>511.91899999999998</v>
      </c>
      <c r="K25" s="213">
        <v>70.522999999999996</v>
      </c>
      <c r="L25" s="213">
        <v>1133.2539999999999</v>
      </c>
      <c r="M25" s="213">
        <v>1786.3889999999999</v>
      </c>
      <c r="N25" s="171">
        <v>19.422000000000001</v>
      </c>
      <c r="O25" s="171">
        <v>6.218</v>
      </c>
      <c r="P25" s="171">
        <v>18.789000000000001</v>
      </c>
      <c r="Q25" s="171">
        <v>23.434000000000001</v>
      </c>
      <c r="R25" s="171">
        <v>11.853</v>
      </c>
      <c r="S25" s="171">
        <v>126.624</v>
      </c>
      <c r="T25" s="172">
        <v>256.48899999999998</v>
      </c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</row>
    <row r="26" spans="1:34" ht="13.5" thickBot="1">
      <c r="A26" s="456" t="s">
        <v>483</v>
      </c>
      <c r="B26" s="175">
        <v>1943.4796670000001</v>
      </c>
      <c r="C26" s="175">
        <v>2288.6521670000002</v>
      </c>
      <c r="D26" s="602">
        <v>134.42099999999999</v>
      </c>
      <c r="E26" s="602">
        <v>70.495999999999995</v>
      </c>
      <c r="F26" s="602">
        <v>1687.6</v>
      </c>
      <c r="G26" s="602">
        <v>1973.5</v>
      </c>
      <c r="H26" s="602">
        <v>222.69</v>
      </c>
      <c r="I26" s="602">
        <v>188.40199999999999</v>
      </c>
      <c r="J26" s="602">
        <v>414.95800000000003</v>
      </c>
      <c r="K26" s="602">
        <v>62.587000000000003</v>
      </c>
      <c r="L26" s="602">
        <v>1050.0150000000001</v>
      </c>
      <c r="M26" s="602">
        <v>1722.586</v>
      </c>
      <c r="N26" s="171">
        <v>15.615</v>
      </c>
      <c r="O26" s="171">
        <v>5.4732500000000002</v>
      </c>
      <c r="P26" s="171">
        <v>16.074000000000002</v>
      </c>
      <c r="Q26" s="171">
        <v>19.024999999999999</v>
      </c>
      <c r="R26" s="171">
        <v>10.737</v>
      </c>
      <c r="S26" s="175">
        <v>121.396</v>
      </c>
      <c r="T26" s="176">
        <v>244.58099999999999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24" customHeight="1">
      <c r="A27" s="794" t="s">
        <v>388</v>
      </c>
      <c r="B27" s="794"/>
      <c r="C27" s="794"/>
      <c r="D27" s="794"/>
      <c r="E27" s="794"/>
      <c r="F27" s="216"/>
      <c r="G27" s="216"/>
      <c r="H27" s="216"/>
      <c r="I27" s="216"/>
      <c r="J27" s="217"/>
      <c r="K27" s="217"/>
      <c r="L27" s="217"/>
      <c r="M27" s="217"/>
      <c r="N27" s="217"/>
      <c r="O27" s="217"/>
      <c r="P27" s="217"/>
      <c r="Q27" s="217"/>
      <c r="R27" s="217"/>
      <c r="S27" s="122"/>
      <c r="T27" s="122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95" t="s">
        <v>474</v>
      </c>
      <c r="B28" s="795"/>
      <c r="C28" s="795"/>
      <c r="D28" s="795"/>
      <c r="E28" s="795"/>
      <c r="F28" s="795"/>
      <c r="G28" s="795"/>
      <c r="H28" s="795"/>
      <c r="I28" s="22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791" t="s">
        <v>475</v>
      </c>
      <c r="B29" s="792"/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</row>
    <row r="30" spans="1:34">
      <c r="A30" s="790" t="s">
        <v>422</v>
      </c>
      <c r="B30" s="790"/>
      <c r="C30" s="790"/>
      <c r="D30" s="790"/>
    </row>
  </sheetData>
  <mergeCells count="33">
    <mergeCell ref="A30:D30"/>
    <mergeCell ref="A29:T29"/>
    <mergeCell ref="S16:T18"/>
    <mergeCell ref="L17:M18"/>
    <mergeCell ref="N16:R16"/>
    <mergeCell ref="Q17:Q19"/>
    <mergeCell ref="N17:N19"/>
    <mergeCell ref="O17:O19"/>
    <mergeCell ref="A27:E27"/>
    <mergeCell ref="H17:I18"/>
    <mergeCell ref="B16:C18"/>
    <mergeCell ref="D16:E18"/>
    <mergeCell ref="F17:G18"/>
    <mergeCell ref="A28:H28"/>
    <mergeCell ref="R17:R19"/>
    <mergeCell ref="J17:K18"/>
    <mergeCell ref="A1:T1"/>
    <mergeCell ref="A4:T4"/>
    <mergeCell ref="A3:T3"/>
    <mergeCell ref="B6:C8"/>
    <mergeCell ref="N6:P6"/>
    <mergeCell ref="L7:M8"/>
    <mergeCell ref="D6:E8"/>
    <mergeCell ref="F7:G8"/>
    <mergeCell ref="F6:M6"/>
    <mergeCell ref="H7:I8"/>
    <mergeCell ref="J7:K8"/>
    <mergeCell ref="Q6:R8"/>
    <mergeCell ref="P17:P19"/>
    <mergeCell ref="F16:M16"/>
    <mergeCell ref="N7:N9"/>
    <mergeCell ref="P7:P9"/>
    <mergeCell ref="O7:O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legacyDrawing r:id="rId2"/>
  <controls>
    <control shapeId="15361" r:id="rId3" name="Control 1"/>
    <control shapeId="15362" r:id="rId4" name="Control 2"/>
    <control shapeId="15363" r:id="rId5" name="Control 3"/>
    <control shapeId="15364" r:id="rId6" name="Control 4"/>
    <control shapeId="15365" r:id="rId7" name="Control 5"/>
    <control shapeId="15366" r:id="rId8" name="Control 6"/>
    <control shapeId="15367" r:id="rId9" name="Control 7"/>
  </control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R58"/>
  <sheetViews>
    <sheetView showGridLines="0" view="pageBreakPreview" zoomScaleNormal="75" workbookViewId="0">
      <selection activeCell="C38" sqref="C38"/>
    </sheetView>
  </sheetViews>
  <sheetFormatPr baseColWidth="10" defaultColWidth="19.140625" defaultRowHeight="12.75"/>
  <cols>
    <col min="1" max="15" width="16.140625" style="12" customWidth="1"/>
    <col min="16" max="16" width="12.85546875" style="12" customWidth="1"/>
    <col min="17" max="16384" width="19.140625" style="12"/>
  </cols>
  <sheetData>
    <row r="1" spans="1:18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/>
      <c r="Q1"/>
      <c r="R1"/>
    </row>
    <row r="2" spans="1:1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/>
      <c r="Q2"/>
      <c r="R2"/>
    </row>
    <row r="3" spans="1:18" ht="15">
      <c r="A3" s="773" t="s">
        <v>235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</row>
    <row r="4" spans="1:18" ht="15">
      <c r="A4" s="773" t="s">
        <v>461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</row>
    <row r="5" spans="1:18" ht="13.5" thickBo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8" s="447" customFormat="1" ht="22.5" customHeight="1">
      <c r="A6" s="797" t="s">
        <v>66</v>
      </c>
      <c r="B6" s="796" t="s">
        <v>271</v>
      </c>
      <c r="C6" s="797"/>
      <c r="D6" s="796" t="s">
        <v>454</v>
      </c>
      <c r="E6" s="797"/>
      <c r="F6" s="796" t="s">
        <v>420</v>
      </c>
      <c r="G6" s="802"/>
      <c r="H6" s="802"/>
      <c r="I6" s="803"/>
      <c r="J6" s="774" t="s">
        <v>163</v>
      </c>
      <c r="K6" s="775"/>
      <c r="L6" s="769" t="s">
        <v>145</v>
      </c>
      <c r="M6" s="803"/>
      <c r="N6" s="803"/>
      <c r="O6" s="803"/>
    </row>
    <row r="7" spans="1:18" s="447" customFormat="1" ht="22.5" customHeight="1">
      <c r="A7" s="799"/>
      <c r="B7" s="798"/>
      <c r="C7" s="799"/>
      <c r="D7" s="798" t="s">
        <v>65</v>
      </c>
      <c r="E7" s="799" t="s">
        <v>65</v>
      </c>
      <c r="F7" s="779" t="s">
        <v>3</v>
      </c>
      <c r="G7" s="780"/>
      <c r="H7" s="766" t="s">
        <v>231</v>
      </c>
      <c r="I7" s="766" t="s">
        <v>264</v>
      </c>
      <c r="J7" s="776"/>
      <c r="K7" s="777"/>
      <c r="L7" s="779" t="s">
        <v>3</v>
      </c>
      <c r="M7" s="780"/>
      <c r="N7" s="783" t="s">
        <v>231</v>
      </c>
      <c r="O7" s="783" t="s">
        <v>264</v>
      </c>
    </row>
    <row r="8" spans="1:18" s="447" customFormat="1" ht="22.5" customHeight="1">
      <c r="A8" s="799"/>
      <c r="B8" s="798"/>
      <c r="C8" s="799"/>
      <c r="D8" s="798" t="s">
        <v>67</v>
      </c>
      <c r="E8" s="799" t="s">
        <v>67</v>
      </c>
      <c r="F8" s="781"/>
      <c r="G8" s="782"/>
      <c r="H8" s="767"/>
      <c r="I8" s="767"/>
      <c r="J8" s="776"/>
      <c r="K8" s="777"/>
      <c r="L8" s="781"/>
      <c r="M8" s="782"/>
      <c r="N8" s="776"/>
      <c r="O8" s="776"/>
    </row>
    <row r="9" spans="1:18" s="447" customFormat="1" ht="38.25" customHeight="1" thickBot="1">
      <c r="A9" s="800"/>
      <c r="B9" s="265" t="s">
        <v>4</v>
      </c>
      <c r="C9" s="265" t="s">
        <v>5</v>
      </c>
      <c r="D9" s="265" t="s">
        <v>4</v>
      </c>
      <c r="E9" s="265" t="s">
        <v>5</v>
      </c>
      <c r="F9" s="265" t="s">
        <v>4</v>
      </c>
      <c r="G9" s="265" t="s">
        <v>5</v>
      </c>
      <c r="H9" s="768"/>
      <c r="I9" s="768"/>
      <c r="J9" s="265" t="s">
        <v>4</v>
      </c>
      <c r="K9" s="265" t="s">
        <v>5</v>
      </c>
      <c r="L9" s="265" t="s">
        <v>4</v>
      </c>
      <c r="M9" s="265" t="s">
        <v>5</v>
      </c>
      <c r="N9" s="801"/>
      <c r="O9" s="801"/>
    </row>
    <row r="10" spans="1:18">
      <c r="A10" s="212">
        <v>2005</v>
      </c>
      <c r="B10" s="213">
        <v>10606.1</v>
      </c>
      <c r="C10" s="213">
        <v>7228.7</v>
      </c>
      <c r="D10" s="213">
        <v>7935.9</v>
      </c>
      <c r="E10" s="213">
        <v>5552.7</v>
      </c>
      <c r="F10" s="213">
        <v>570.79999999999995</v>
      </c>
      <c r="G10" s="213">
        <v>472.9</v>
      </c>
      <c r="H10" s="213">
        <v>772</v>
      </c>
      <c r="I10" s="213">
        <v>271.8</v>
      </c>
      <c r="J10" s="213">
        <v>2007.6</v>
      </c>
      <c r="K10" s="213">
        <v>927</v>
      </c>
      <c r="L10" s="213">
        <v>61.6</v>
      </c>
      <c r="M10" s="213">
        <v>11.2</v>
      </c>
      <c r="N10" s="213">
        <v>56.9</v>
      </c>
      <c r="O10" s="269">
        <v>15.9</v>
      </c>
      <c r="P10" s="22"/>
    </row>
    <row r="11" spans="1:18">
      <c r="A11" s="212">
        <v>2006</v>
      </c>
      <c r="B11" s="213">
        <v>10955.146000000001</v>
      </c>
      <c r="C11" s="213">
        <v>7640.9</v>
      </c>
      <c r="D11" s="213">
        <v>8259.7999999999993</v>
      </c>
      <c r="E11" s="213">
        <v>5901.9</v>
      </c>
      <c r="F11" s="213">
        <v>540.9</v>
      </c>
      <c r="G11" s="213">
        <v>458.3</v>
      </c>
      <c r="H11" s="213">
        <v>739.9</v>
      </c>
      <c r="I11" s="213">
        <v>259.3</v>
      </c>
      <c r="J11" s="213">
        <v>2058.9</v>
      </c>
      <c r="K11" s="213">
        <v>959.6</v>
      </c>
      <c r="L11" s="213">
        <v>60.6</v>
      </c>
      <c r="M11" s="213">
        <v>11.1</v>
      </c>
      <c r="N11" s="213">
        <v>56.4</v>
      </c>
      <c r="O11" s="214">
        <v>15.3</v>
      </c>
      <c r="P11" s="22"/>
    </row>
    <row r="12" spans="1:18">
      <c r="A12" s="212">
        <v>2007</v>
      </c>
      <c r="B12" s="213">
        <v>11178.4</v>
      </c>
      <c r="C12" s="213">
        <v>7973.7</v>
      </c>
      <c r="D12" s="213">
        <v>8458.7999999999993</v>
      </c>
      <c r="E12" s="213">
        <v>6247.9</v>
      </c>
      <c r="F12" s="213">
        <v>509.6</v>
      </c>
      <c r="G12" s="213">
        <v>459.3</v>
      </c>
      <c r="H12" s="213">
        <v>721</v>
      </c>
      <c r="I12" s="213">
        <v>247.9</v>
      </c>
      <c r="J12" s="213">
        <v>2125.1</v>
      </c>
      <c r="K12" s="213">
        <v>996.5</v>
      </c>
      <c r="L12" s="213">
        <v>59.7</v>
      </c>
      <c r="M12" s="213">
        <v>11.1</v>
      </c>
      <c r="N12" s="213">
        <v>55.7</v>
      </c>
      <c r="O12" s="214">
        <v>15</v>
      </c>
      <c r="P12" s="24"/>
    </row>
    <row r="13" spans="1:18">
      <c r="A13" s="212">
        <v>2008</v>
      </c>
      <c r="B13" s="213">
        <v>10884.2</v>
      </c>
      <c r="C13" s="213">
        <v>8121.2</v>
      </c>
      <c r="D13" s="213">
        <v>8153.8</v>
      </c>
      <c r="E13" s="213">
        <v>6372.2</v>
      </c>
      <c r="F13" s="213">
        <v>366.8</v>
      </c>
      <c r="G13" s="213">
        <v>377.7</v>
      </c>
      <c r="H13" s="213">
        <v>744.5</v>
      </c>
      <c r="I13" s="213" t="s">
        <v>0</v>
      </c>
      <c r="J13" s="213">
        <v>2279.3000000000002</v>
      </c>
      <c r="K13" s="213">
        <v>1098.5</v>
      </c>
      <c r="L13" s="213">
        <v>58.4</v>
      </c>
      <c r="M13" s="213">
        <v>10.8</v>
      </c>
      <c r="N13" s="213">
        <v>54.4</v>
      </c>
      <c r="O13" s="214">
        <v>14.8</v>
      </c>
      <c r="P13" s="24"/>
    </row>
    <row r="14" spans="1:18">
      <c r="A14" s="296">
        <v>2009</v>
      </c>
      <c r="B14" s="297">
        <v>10021.5</v>
      </c>
      <c r="C14" s="297">
        <v>7895.2</v>
      </c>
      <c r="D14" s="213">
        <v>7372</v>
      </c>
      <c r="E14" s="213">
        <v>6166.7</v>
      </c>
      <c r="F14" s="213">
        <v>420</v>
      </c>
      <c r="G14" s="213">
        <v>382.2</v>
      </c>
      <c r="H14" s="297">
        <v>802.2</v>
      </c>
      <c r="I14" s="297" t="s">
        <v>0</v>
      </c>
      <c r="J14" s="297">
        <v>2146.1</v>
      </c>
      <c r="K14" s="297">
        <v>1067.7</v>
      </c>
      <c r="L14" s="213">
        <v>56.4</v>
      </c>
      <c r="M14" s="213">
        <v>10.199999999999999</v>
      </c>
      <c r="N14" s="297">
        <v>52.1</v>
      </c>
      <c r="O14" s="298">
        <v>14.5</v>
      </c>
      <c r="P14" s="24"/>
    </row>
    <row r="15" spans="1:18">
      <c r="A15" s="296">
        <v>2010</v>
      </c>
      <c r="B15" s="297">
        <v>9709.9</v>
      </c>
      <c r="C15" s="297">
        <v>7871.9</v>
      </c>
      <c r="D15" s="297">
        <v>7118.4</v>
      </c>
      <c r="E15" s="297">
        <v>6160.8</v>
      </c>
      <c r="F15" s="213">
        <v>444.24700000000001</v>
      </c>
      <c r="G15" s="319">
        <v>374.59199999999998</v>
      </c>
      <c r="H15" s="297">
        <v>818.8</v>
      </c>
      <c r="I15" s="297" t="s">
        <v>0</v>
      </c>
      <c r="J15" s="297">
        <v>2072.1999999999998</v>
      </c>
      <c r="K15" s="297">
        <v>1053.8</v>
      </c>
      <c r="L15" s="214">
        <v>54.991999999999997</v>
      </c>
      <c r="M15" s="213">
        <v>9.7040000000000006</v>
      </c>
      <c r="N15" s="297">
        <v>50.7</v>
      </c>
      <c r="O15" s="298">
        <v>14</v>
      </c>
      <c r="P15" s="24"/>
    </row>
    <row r="16" spans="1:18">
      <c r="A16" s="296">
        <v>2011</v>
      </c>
      <c r="B16" s="297">
        <v>9471.74</v>
      </c>
      <c r="C16" s="297">
        <v>7854.4660000000003</v>
      </c>
      <c r="D16" s="297">
        <v>6906.41</v>
      </c>
      <c r="E16" s="297">
        <v>6152.6440000000002</v>
      </c>
      <c r="F16" s="297">
        <v>454.63299999999998</v>
      </c>
      <c r="G16" s="297">
        <v>365.536</v>
      </c>
      <c r="H16" s="297">
        <v>820.2</v>
      </c>
      <c r="I16" s="297" t="s">
        <v>0</v>
      </c>
      <c r="J16" s="297">
        <v>2036.963</v>
      </c>
      <c r="K16" s="297">
        <v>1051.7940000000001</v>
      </c>
      <c r="L16" s="297">
        <v>53.401000000000003</v>
      </c>
      <c r="M16" s="297">
        <v>9.3859999999999992</v>
      </c>
      <c r="N16" s="297">
        <v>49.2</v>
      </c>
      <c r="O16" s="298">
        <v>13.6</v>
      </c>
      <c r="P16" s="24"/>
    </row>
    <row r="17" spans="1:16">
      <c r="A17" s="296">
        <v>2012</v>
      </c>
      <c r="B17" s="297">
        <v>9089.2000000000007</v>
      </c>
      <c r="C17" s="297">
        <v>7764</v>
      </c>
      <c r="D17" s="297">
        <v>6548</v>
      </c>
      <c r="E17" s="297">
        <v>6018.5</v>
      </c>
      <c r="F17" s="297">
        <v>460.7</v>
      </c>
      <c r="G17" s="297">
        <v>356.2</v>
      </c>
      <c r="H17" s="297">
        <v>816.9</v>
      </c>
      <c r="I17" s="297" t="s">
        <v>0</v>
      </c>
      <c r="J17" s="297">
        <v>2002</v>
      </c>
      <c r="K17" s="297">
        <v>1047.0999999999999</v>
      </c>
      <c r="L17" s="297">
        <v>53.3</v>
      </c>
      <c r="M17" s="297">
        <v>9.1999999999999993</v>
      </c>
      <c r="N17" s="297">
        <v>48.962499999999999</v>
      </c>
      <c r="O17" s="298">
        <v>13.5375</v>
      </c>
    </row>
    <row r="18" spans="1:16">
      <c r="A18" s="296">
        <v>2013</v>
      </c>
      <c r="B18" s="297">
        <v>8758.2999999999993</v>
      </c>
      <c r="C18" s="297">
        <v>7541.1</v>
      </c>
      <c r="D18" s="297">
        <v>6275.1</v>
      </c>
      <c r="E18" s="297">
        <v>5752.7</v>
      </c>
      <c r="F18" s="297">
        <v>424.7</v>
      </c>
      <c r="G18" s="297">
        <v>328.8</v>
      </c>
      <c r="H18" s="297">
        <v>753.3</v>
      </c>
      <c r="I18" s="297" t="s">
        <v>0</v>
      </c>
      <c r="J18" s="297">
        <v>1980.1</v>
      </c>
      <c r="K18" s="297">
        <v>1049.0889999999999</v>
      </c>
      <c r="L18" s="297">
        <v>52.8</v>
      </c>
      <c r="M18" s="297">
        <v>9</v>
      </c>
      <c r="N18" s="297">
        <v>48.79419</v>
      </c>
      <c r="O18" s="298">
        <v>13.00581</v>
      </c>
    </row>
    <row r="19" spans="1:16" s="122" customFormat="1">
      <c r="A19" s="296">
        <v>2014</v>
      </c>
      <c r="B19" s="297">
        <v>8885.0353306772904</v>
      </c>
      <c r="C19" s="297">
        <v>7670.9159003984096</v>
      </c>
      <c r="D19" s="297">
        <v>6359.2465179282899</v>
      </c>
      <c r="E19" s="297">
        <v>5852.6918406374498</v>
      </c>
      <c r="F19" s="297">
        <v>433.34848605577702</v>
      </c>
      <c r="G19" s="297">
        <v>321.23332270916302</v>
      </c>
      <c r="H19" s="297">
        <v>749.4</v>
      </c>
      <c r="I19" s="297" t="s">
        <v>0</v>
      </c>
      <c r="J19" s="297">
        <v>2013.5980517928299</v>
      </c>
      <c r="K19" s="297">
        <v>1082.20894023904</v>
      </c>
      <c r="L19" s="297">
        <v>52.743597609561803</v>
      </c>
      <c r="M19" s="297">
        <v>8.9115833299999991</v>
      </c>
      <c r="N19" s="297">
        <v>48.615833000000002</v>
      </c>
      <c r="O19" s="298">
        <v>12.70642</v>
      </c>
    </row>
    <row r="20" spans="1:16" s="122" customFormat="1" ht="13.5" thickBot="1">
      <c r="A20" s="456" t="s">
        <v>483</v>
      </c>
      <c r="B20" s="381">
        <v>9153.7459999999992</v>
      </c>
      <c r="C20" s="381">
        <v>7863.5339999999997</v>
      </c>
      <c r="D20" s="279">
        <v>6597.2889999999998</v>
      </c>
      <c r="E20" s="279">
        <v>6022.0060000000003</v>
      </c>
      <c r="F20" s="279">
        <v>434.69799999999998</v>
      </c>
      <c r="G20" s="279">
        <v>317.59399999999999</v>
      </c>
      <c r="H20" s="279">
        <v>752.29399999999998</v>
      </c>
      <c r="I20" s="280" t="s">
        <v>0</v>
      </c>
      <c r="J20" s="279">
        <v>2048.0749999999998</v>
      </c>
      <c r="K20" s="279">
        <v>1108.2190000000001</v>
      </c>
      <c r="L20" s="279">
        <v>51.932000000000002</v>
      </c>
      <c r="M20" s="279">
        <v>8.8580000000000005</v>
      </c>
      <c r="N20" s="381">
        <v>48.576999999999998</v>
      </c>
      <c r="O20" s="279">
        <v>12.21</v>
      </c>
    </row>
    <row r="21" spans="1:16">
      <c r="A21" s="794" t="s">
        <v>388</v>
      </c>
      <c r="B21" s="794"/>
      <c r="C21" s="794"/>
      <c r="D21" s="794"/>
      <c r="E21" s="794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6">
      <c r="A22" s="805" t="s">
        <v>458</v>
      </c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"/>
      <c r="O22" s="8"/>
      <c r="P22" s="76"/>
    </row>
    <row r="23" spans="1:16">
      <c r="A23" s="805" t="s">
        <v>212</v>
      </c>
      <c r="B23" s="805"/>
      <c r="C23" s="805"/>
      <c r="D23" s="805"/>
      <c r="E23" s="805"/>
      <c r="F23" s="805"/>
      <c r="G23" s="805"/>
      <c r="H23" s="805"/>
      <c r="I23" s="8"/>
      <c r="J23" s="8"/>
      <c r="K23" s="8"/>
      <c r="L23" s="8"/>
      <c r="M23" s="8"/>
      <c r="N23" s="8"/>
      <c r="O23" s="8"/>
      <c r="P23" s="76"/>
    </row>
    <row r="24" spans="1:16">
      <c r="A24" s="805" t="s">
        <v>459</v>
      </c>
      <c r="B24" s="805"/>
      <c r="C24" s="805"/>
      <c r="D24" s="805"/>
      <c r="E24" s="805"/>
      <c r="F24" s="805"/>
      <c r="G24" s="805"/>
      <c r="H24" s="805"/>
      <c r="I24" s="8"/>
      <c r="J24" s="8"/>
      <c r="K24" s="8"/>
      <c r="L24" s="8"/>
      <c r="M24" s="8"/>
      <c r="N24" s="8"/>
      <c r="O24" s="8"/>
    </row>
    <row r="25" spans="1:16">
      <c r="A25" s="790" t="s">
        <v>460</v>
      </c>
      <c r="B25" s="790"/>
      <c r="C25" s="790"/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</row>
    <row r="26" spans="1:16">
      <c r="A26" s="790" t="s">
        <v>403</v>
      </c>
      <c r="B26" s="790"/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</row>
    <row r="27" spans="1:16">
      <c r="A27" s="790" t="s">
        <v>404</v>
      </c>
      <c r="B27" s="790"/>
      <c r="C27" s="790"/>
      <c r="D27" s="790"/>
      <c r="E27" s="790"/>
      <c r="F27" s="790"/>
      <c r="G27" s="27"/>
      <c r="H27" s="27"/>
      <c r="I27" s="27"/>
      <c r="J27" s="27"/>
      <c r="K27" s="27"/>
      <c r="L27" s="27"/>
      <c r="M27" s="27"/>
    </row>
    <row r="28" spans="1:16">
      <c r="A28" s="804" t="s">
        <v>427</v>
      </c>
      <c r="B28" s="804"/>
      <c r="C28" s="804"/>
      <c r="D28" s="804"/>
      <c r="E28" s="27"/>
      <c r="F28" s="27"/>
      <c r="G28" s="27"/>
      <c r="H28" s="27"/>
      <c r="I28" s="27"/>
      <c r="J28" s="27"/>
      <c r="K28" s="27"/>
      <c r="L28" s="27"/>
      <c r="M28" s="27"/>
    </row>
    <row r="29" spans="1:16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6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6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6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6" spans="1:13">
      <c r="A36" s="76"/>
      <c r="B36" s="76"/>
      <c r="C36" s="76"/>
      <c r="D36" s="105"/>
      <c r="E36" s="105"/>
      <c r="F36" s="105"/>
      <c r="G36" s="105"/>
      <c r="H36" s="27"/>
      <c r="I36" s="122"/>
      <c r="J36" s="122"/>
      <c r="K36" s="122"/>
      <c r="L36" s="122"/>
      <c r="M36" s="122"/>
    </row>
    <row r="37" spans="1:13">
      <c r="A37" s="105"/>
      <c r="B37" s="105"/>
      <c r="C37" s="105"/>
      <c r="D37" s="105"/>
      <c r="E37" s="105"/>
      <c r="F37" s="105"/>
      <c r="G37" s="105"/>
      <c r="H37" s="122"/>
      <c r="I37" s="122"/>
      <c r="J37" s="122"/>
      <c r="K37" s="122"/>
      <c r="L37" s="122"/>
      <c r="M37" s="122"/>
    </row>
    <row r="38" spans="1:13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>
      <c r="A45" s="123"/>
      <c r="B45" s="123"/>
      <c r="C45" s="123"/>
      <c r="D45" s="123"/>
      <c r="E45" s="123"/>
      <c r="F45" s="76"/>
      <c r="G45" s="76"/>
      <c r="H45" s="76"/>
      <c r="I45" s="76"/>
      <c r="J45" s="76"/>
      <c r="K45" s="76"/>
      <c r="L45" s="76"/>
      <c r="M45" s="76"/>
    </row>
    <row r="46" spans="1:13">
      <c r="A46" s="76"/>
      <c r="B46" s="123"/>
      <c r="C46" s="123"/>
      <c r="D46" s="123"/>
      <c r="E46" s="123"/>
      <c r="F46" s="27"/>
      <c r="G46" s="27"/>
      <c r="H46" s="27"/>
      <c r="I46" s="27"/>
      <c r="J46" s="27"/>
      <c r="K46" s="27"/>
      <c r="L46" s="27"/>
      <c r="M46" s="27"/>
    </row>
    <row r="47" spans="1:13">
      <c r="A47" s="27"/>
      <c r="B47" s="76"/>
      <c r="C47" s="76"/>
      <c r="D47" s="76"/>
      <c r="E47" s="76"/>
      <c r="F47" s="27"/>
      <c r="G47" s="27"/>
      <c r="H47" s="27"/>
      <c r="I47" s="27"/>
      <c r="J47" s="27"/>
      <c r="K47" s="27"/>
      <c r="L47" s="27"/>
      <c r="M47" s="27"/>
    </row>
    <row r="48" spans="1:1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>
      <c r="A56" s="27"/>
      <c r="B56" s="27"/>
      <c r="C56" s="27"/>
      <c r="D56" s="27"/>
      <c r="E56" s="27"/>
      <c r="F56" s="122"/>
      <c r="G56" s="122"/>
      <c r="H56" s="122"/>
      <c r="I56" s="122"/>
      <c r="J56" s="122"/>
      <c r="K56" s="122"/>
      <c r="L56" s="122"/>
      <c r="M56" s="122"/>
    </row>
    <row r="57" spans="1:13">
      <c r="A57" s="122"/>
      <c r="B57" s="27"/>
      <c r="C57" s="27"/>
      <c r="D57" s="27"/>
      <c r="E57" s="27"/>
      <c r="F57" s="122"/>
      <c r="G57" s="122"/>
      <c r="H57" s="122"/>
      <c r="I57" s="122"/>
      <c r="J57" s="122"/>
      <c r="K57" s="122"/>
      <c r="L57" s="122"/>
      <c r="M57" s="122"/>
    </row>
    <row r="58" spans="1:1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</sheetData>
  <mergeCells count="23">
    <mergeCell ref="A27:F27"/>
    <mergeCell ref="A28:D28"/>
    <mergeCell ref="A22:M22"/>
    <mergeCell ref="A23:H23"/>
    <mergeCell ref="A24:H24"/>
    <mergeCell ref="A25:O25"/>
    <mergeCell ref="A26:O26"/>
    <mergeCell ref="A21:E21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O7:O9"/>
    <mergeCell ref="J6:K8"/>
    <mergeCell ref="L6:O6"/>
    <mergeCell ref="L7:M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Normal="75" zoomScaleSheetLayoutView="100" workbookViewId="0">
      <selection activeCell="C38" sqref="C38"/>
    </sheetView>
  </sheetViews>
  <sheetFormatPr baseColWidth="10" defaultRowHeight="12.75"/>
  <cols>
    <col min="1" max="1" width="28.7109375" style="23" customWidth="1"/>
    <col min="2" max="2" width="14.7109375" style="23" customWidth="1"/>
    <col min="3" max="5" width="15.5703125" style="23" bestFit="1" customWidth="1"/>
    <col min="6" max="7" width="16.140625" style="23" bestFit="1" customWidth="1"/>
    <col min="8" max="16384" width="11.42578125" style="23"/>
  </cols>
  <sheetData>
    <row r="1" spans="1:8" s="38" customFormat="1" ht="18">
      <c r="A1" s="622" t="s">
        <v>180</v>
      </c>
      <c r="B1" s="622"/>
      <c r="C1" s="622"/>
      <c r="D1" s="622"/>
      <c r="E1" s="622"/>
      <c r="F1" s="622"/>
      <c r="G1" s="622"/>
      <c r="H1" s="37"/>
    </row>
    <row r="3" spans="1:8" ht="21" customHeight="1">
      <c r="A3" s="625" t="s">
        <v>286</v>
      </c>
      <c r="B3" s="625"/>
      <c r="C3" s="625"/>
      <c r="D3" s="625"/>
      <c r="E3" s="625"/>
      <c r="F3" s="625"/>
      <c r="G3" s="625"/>
    </row>
    <row r="4" spans="1:8" ht="14.25" customHeight="1" thickBot="1">
      <c r="A4" s="149"/>
      <c r="B4" s="149"/>
      <c r="C4" s="149"/>
      <c r="D4" s="149"/>
      <c r="E4" s="149"/>
      <c r="F4" s="149"/>
      <c r="G4" s="149"/>
    </row>
    <row r="5" spans="1:8" ht="18.75" customHeight="1">
      <c r="A5" s="628" t="s">
        <v>130</v>
      </c>
      <c r="B5" s="626" t="s">
        <v>3</v>
      </c>
      <c r="C5" s="627"/>
      <c r="D5" s="626" t="s">
        <v>4</v>
      </c>
      <c r="E5" s="627"/>
      <c r="F5" s="623" t="s">
        <v>5</v>
      </c>
      <c r="G5" s="624"/>
    </row>
    <row r="6" spans="1:8" ht="18.75" customHeight="1" thickBot="1">
      <c r="A6" s="629"/>
      <c r="B6" s="397">
        <v>2014</v>
      </c>
      <c r="C6" s="397">
        <v>2015</v>
      </c>
      <c r="D6" s="397">
        <v>2014</v>
      </c>
      <c r="E6" s="397">
        <v>2015</v>
      </c>
      <c r="F6" s="398">
        <v>2014</v>
      </c>
      <c r="G6" s="398">
        <v>2015</v>
      </c>
    </row>
    <row r="7" spans="1:8">
      <c r="A7" s="150" t="s">
        <v>140</v>
      </c>
      <c r="B7" s="136">
        <v>8402305</v>
      </c>
      <c r="C7" s="136">
        <v>8399043</v>
      </c>
      <c r="D7" s="136">
        <v>4148701</v>
      </c>
      <c r="E7" s="136">
        <v>4144532</v>
      </c>
      <c r="F7" s="137">
        <v>4253604</v>
      </c>
      <c r="G7" s="137">
        <v>4254511</v>
      </c>
    </row>
    <row r="8" spans="1:8">
      <c r="A8" s="151" t="s">
        <v>6</v>
      </c>
      <c r="B8" s="138">
        <v>1325385</v>
      </c>
      <c r="C8" s="138">
        <v>1317847</v>
      </c>
      <c r="D8" s="138">
        <v>656964</v>
      </c>
      <c r="E8" s="138">
        <v>652687</v>
      </c>
      <c r="F8" s="140">
        <v>668421</v>
      </c>
      <c r="G8" s="140">
        <v>665160</v>
      </c>
    </row>
    <row r="9" spans="1:8">
      <c r="A9" s="151" t="s">
        <v>7</v>
      </c>
      <c r="B9" s="138">
        <v>1061756</v>
      </c>
      <c r="C9" s="138">
        <v>1051229</v>
      </c>
      <c r="D9" s="138">
        <v>507927</v>
      </c>
      <c r="E9" s="138">
        <v>502175</v>
      </c>
      <c r="F9" s="140">
        <v>553829</v>
      </c>
      <c r="G9" s="140">
        <v>549054</v>
      </c>
    </row>
    <row r="10" spans="1:8">
      <c r="A10" s="151" t="s">
        <v>8</v>
      </c>
      <c r="B10" s="138">
        <v>1103442</v>
      </c>
      <c r="C10" s="138">
        <v>1104479</v>
      </c>
      <c r="D10" s="138">
        <v>549801</v>
      </c>
      <c r="E10" s="138">
        <v>549678</v>
      </c>
      <c r="F10" s="140">
        <v>553641</v>
      </c>
      <c r="G10" s="140">
        <v>554801</v>
      </c>
    </row>
    <row r="11" spans="1:8">
      <c r="A11" s="151" t="s">
        <v>9</v>
      </c>
      <c r="B11" s="138">
        <v>2104815</v>
      </c>
      <c r="C11" s="138">
        <v>2100306</v>
      </c>
      <c r="D11" s="138">
        <v>1046373</v>
      </c>
      <c r="E11" s="138">
        <v>1043203</v>
      </c>
      <c r="F11" s="140">
        <v>1058442</v>
      </c>
      <c r="G11" s="140">
        <v>1057103</v>
      </c>
    </row>
    <row r="12" spans="1:8">
      <c r="A12" s="151" t="s">
        <v>10</v>
      </c>
      <c r="B12" s="138">
        <v>588656</v>
      </c>
      <c r="C12" s="138">
        <v>585179</v>
      </c>
      <c r="D12" s="138">
        <v>286782</v>
      </c>
      <c r="E12" s="138">
        <v>284788</v>
      </c>
      <c r="F12" s="140">
        <v>301874</v>
      </c>
      <c r="G12" s="140">
        <v>300391</v>
      </c>
    </row>
    <row r="13" spans="1:8">
      <c r="A13" s="151" t="s">
        <v>11</v>
      </c>
      <c r="B13" s="138">
        <v>2494790</v>
      </c>
      <c r="C13" s="138">
        <v>2472052</v>
      </c>
      <c r="D13" s="138">
        <v>1232250</v>
      </c>
      <c r="E13" s="138">
        <v>1219616</v>
      </c>
      <c r="F13" s="140">
        <v>1262540</v>
      </c>
      <c r="G13" s="140">
        <v>1252436</v>
      </c>
    </row>
    <row r="14" spans="1:8">
      <c r="A14" s="151" t="s">
        <v>135</v>
      </c>
      <c r="B14" s="138">
        <v>2078611</v>
      </c>
      <c r="C14" s="138">
        <v>2059191</v>
      </c>
      <c r="D14" s="138">
        <v>1043880</v>
      </c>
      <c r="E14" s="138">
        <v>1032673</v>
      </c>
      <c r="F14" s="140">
        <v>1034731</v>
      </c>
      <c r="G14" s="140">
        <v>1026518</v>
      </c>
    </row>
    <row r="15" spans="1:8">
      <c r="A15" s="151" t="s">
        <v>12</v>
      </c>
      <c r="B15" s="138">
        <v>7518903</v>
      </c>
      <c r="C15" s="138">
        <v>7508106</v>
      </c>
      <c r="D15" s="138">
        <v>3701740</v>
      </c>
      <c r="E15" s="138">
        <v>3691745</v>
      </c>
      <c r="F15" s="140">
        <v>3817163</v>
      </c>
      <c r="G15" s="140">
        <v>3816361</v>
      </c>
    </row>
    <row r="16" spans="1:8">
      <c r="A16" s="151" t="s">
        <v>155</v>
      </c>
      <c r="B16" s="138">
        <v>5004844</v>
      </c>
      <c r="C16" s="138">
        <v>4980689</v>
      </c>
      <c r="D16" s="138">
        <v>2475081</v>
      </c>
      <c r="E16" s="138">
        <v>2460805</v>
      </c>
      <c r="F16" s="140">
        <v>2529763</v>
      </c>
      <c r="G16" s="140">
        <v>2519884</v>
      </c>
    </row>
    <row r="17" spans="1:7">
      <c r="A17" s="151" t="s">
        <v>25</v>
      </c>
      <c r="B17" s="138">
        <v>1099632</v>
      </c>
      <c r="C17" s="138">
        <v>1092997</v>
      </c>
      <c r="D17" s="138">
        <v>545616</v>
      </c>
      <c r="E17" s="138">
        <v>542078</v>
      </c>
      <c r="F17" s="140">
        <v>554016</v>
      </c>
      <c r="G17" s="140">
        <v>550919</v>
      </c>
    </row>
    <row r="18" spans="1:7">
      <c r="A18" s="151" t="s">
        <v>14</v>
      </c>
      <c r="B18" s="138">
        <v>2748695</v>
      </c>
      <c r="C18" s="138">
        <v>2732347</v>
      </c>
      <c r="D18" s="138">
        <v>1325657</v>
      </c>
      <c r="E18" s="138">
        <v>1317054</v>
      </c>
      <c r="F18" s="140">
        <v>1423038</v>
      </c>
      <c r="G18" s="140">
        <v>1415293</v>
      </c>
    </row>
    <row r="19" spans="1:7">
      <c r="A19" s="151" t="s">
        <v>15</v>
      </c>
      <c r="B19" s="138">
        <v>6454440</v>
      </c>
      <c r="C19" s="138">
        <v>6436996</v>
      </c>
      <c r="D19" s="138">
        <v>3099641</v>
      </c>
      <c r="E19" s="138">
        <v>3087022</v>
      </c>
      <c r="F19" s="140">
        <v>3354799</v>
      </c>
      <c r="G19" s="140">
        <v>3349974</v>
      </c>
    </row>
    <row r="20" spans="1:7">
      <c r="A20" s="151" t="s">
        <v>26</v>
      </c>
      <c r="B20" s="138">
        <v>1466818</v>
      </c>
      <c r="C20" s="138">
        <v>1467288</v>
      </c>
      <c r="D20" s="138">
        <v>735889</v>
      </c>
      <c r="E20" s="138">
        <v>735434</v>
      </c>
      <c r="F20" s="140">
        <v>730929</v>
      </c>
      <c r="G20" s="140">
        <v>731854</v>
      </c>
    </row>
    <row r="21" spans="1:7">
      <c r="A21" s="151" t="s">
        <v>92</v>
      </c>
      <c r="B21" s="138">
        <v>640790</v>
      </c>
      <c r="C21" s="138">
        <v>640476</v>
      </c>
      <c r="D21" s="138">
        <v>318486</v>
      </c>
      <c r="E21" s="138">
        <v>317885</v>
      </c>
      <c r="F21" s="140">
        <v>322304</v>
      </c>
      <c r="G21" s="140">
        <v>322591</v>
      </c>
    </row>
    <row r="22" spans="1:7">
      <c r="A22" s="151" t="s">
        <v>129</v>
      </c>
      <c r="B22" s="138">
        <v>2188985</v>
      </c>
      <c r="C22" s="138">
        <v>2189257</v>
      </c>
      <c r="D22" s="138">
        <v>1066369</v>
      </c>
      <c r="E22" s="138">
        <v>1065925</v>
      </c>
      <c r="F22" s="140">
        <v>1122616</v>
      </c>
      <c r="G22" s="140">
        <v>1123332</v>
      </c>
    </row>
    <row r="23" spans="1:7">
      <c r="A23" s="151" t="s">
        <v>16</v>
      </c>
      <c r="B23" s="138">
        <v>319002</v>
      </c>
      <c r="C23" s="138">
        <v>317053</v>
      </c>
      <c r="D23" s="138">
        <v>158090</v>
      </c>
      <c r="E23" s="138">
        <v>156733</v>
      </c>
      <c r="F23" s="140">
        <v>160912</v>
      </c>
      <c r="G23" s="140">
        <v>160320</v>
      </c>
    </row>
    <row r="24" spans="1:7">
      <c r="A24" s="151" t="s">
        <v>181</v>
      </c>
      <c r="B24" s="138">
        <v>84963</v>
      </c>
      <c r="C24" s="138">
        <v>84263</v>
      </c>
      <c r="D24" s="138">
        <v>43354</v>
      </c>
      <c r="E24" s="138">
        <v>42757</v>
      </c>
      <c r="F24" s="140">
        <v>41609</v>
      </c>
      <c r="G24" s="140">
        <v>41506</v>
      </c>
    </row>
    <row r="25" spans="1:7">
      <c r="A25" s="151" t="s">
        <v>182</v>
      </c>
      <c r="B25" s="138">
        <v>84509</v>
      </c>
      <c r="C25" s="138">
        <v>85584</v>
      </c>
      <c r="D25" s="138">
        <v>43075</v>
      </c>
      <c r="E25" s="138">
        <v>43593</v>
      </c>
      <c r="F25" s="140">
        <v>41434</v>
      </c>
      <c r="G25" s="140">
        <v>41991</v>
      </c>
    </row>
    <row r="26" spans="1:7">
      <c r="A26" s="151"/>
      <c r="B26" s="138"/>
      <c r="C26" s="138"/>
      <c r="D26" s="138"/>
      <c r="E26" s="138"/>
      <c r="F26" s="140"/>
      <c r="G26" s="140"/>
    </row>
    <row r="27" spans="1:7" s="39" customFormat="1" ht="13.5" thickBot="1">
      <c r="A27" s="370" t="s">
        <v>27</v>
      </c>
      <c r="B27" s="371">
        <v>46771341</v>
      </c>
      <c r="C27" s="371">
        <f t="shared" ref="C27:G27" si="0">SUM(C7:C25)</f>
        <v>46624382</v>
      </c>
      <c r="D27" s="371">
        <f t="shared" si="0"/>
        <v>22985676</v>
      </c>
      <c r="E27" s="371">
        <f t="shared" si="0"/>
        <v>22890383</v>
      </c>
      <c r="F27" s="371">
        <f t="shared" si="0"/>
        <v>23785665</v>
      </c>
      <c r="G27" s="372">
        <f t="shared" si="0"/>
        <v>23733999</v>
      </c>
    </row>
    <row r="28" spans="1:7">
      <c r="A28" s="619" t="s">
        <v>387</v>
      </c>
      <c r="B28" s="619"/>
      <c r="C28" s="619"/>
      <c r="D28" s="152"/>
      <c r="E28" s="152"/>
      <c r="F28" s="152"/>
      <c r="G28" s="152"/>
    </row>
    <row r="29" spans="1:7">
      <c r="B29" s="75"/>
      <c r="C29" s="75"/>
      <c r="D29" s="75"/>
      <c r="E29" s="75"/>
      <c r="F29" s="75"/>
      <c r="G29" s="7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ignoredErrors>
    <ignoredError sqref="C27 D27: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17">
    <pageSetUpPr fitToPage="1"/>
  </sheetPr>
  <dimension ref="A1:S88"/>
  <sheetViews>
    <sheetView showGridLines="0" view="pageBreakPreview" topLeftCell="F1" zoomScale="75" zoomScaleNormal="75" workbookViewId="0">
      <selection activeCell="C38" sqref="C38"/>
    </sheetView>
  </sheetViews>
  <sheetFormatPr baseColWidth="10" defaultColWidth="19.140625" defaultRowHeight="12.75"/>
  <cols>
    <col min="1" max="15" width="26.7109375" style="12" customWidth="1"/>
    <col min="16" max="16" width="12.7109375" style="12" customWidth="1"/>
    <col min="17" max="16384" width="19.140625" style="12"/>
  </cols>
  <sheetData>
    <row r="1" spans="1:19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121"/>
      <c r="Q1"/>
      <c r="R1"/>
      <c r="S1"/>
    </row>
    <row r="2" spans="1:19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/>
      <c r="R2"/>
      <c r="S2"/>
    </row>
    <row r="3" spans="1:19" ht="15">
      <c r="A3" s="773" t="s">
        <v>213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124"/>
    </row>
    <row r="4" spans="1:19" ht="15" customHeight="1">
      <c r="A4" s="815" t="s">
        <v>233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90"/>
    </row>
    <row r="5" spans="1:19" ht="15" customHeight="1">
      <c r="A5" s="818" t="s">
        <v>456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9"/>
    </row>
    <row r="6" spans="1:19" ht="14.25" customHeight="1" thickBo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89"/>
    </row>
    <row r="7" spans="1:19" s="449" customFormat="1" ht="30" customHeight="1">
      <c r="A7" s="448"/>
      <c r="B7" s="819" t="s">
        <v>163</v>
      </c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8"/>
    </row>
    <row r="8" spans="1:19" s="449" customFormat="1" ht="30" customHeight="1">
      <c r="A8" s="816" t="s">
        <v>1</v>
      </c>
      <c r="B8" s="809" t="s">
        <v>3</v>
      </c>
      <c r="C8" s="809" t="s">
        <v>300</v>
      </c>
      <c r="D8" s="809" t="s">
        <v>301</v>
      </c>
      <c r="E8" s="809" t="s">
        <v>270</v>
      </c>
      <c r="F8" s="806" t="s">
        <v>292</v>
      </c>
      <c r="G8" s="809" t="s">
        <v>293</v>
      </c>
      <c r="H8" s="809" t="s">
        <v>294</v>
      </c>
      <c r="I8" s="809" t="s">
        <v>296</v>
      </c>
      <c r="J8" s="806" t="s">
        <v>295</v>
      </c>
      <c r="K8" s="806" t="s">
        <v>302</v>
      </c>
      <c r="L8" s="806" t="s">
        <v>297</v>
      </c>
      <c r="M8" s="806" t="s">
        <v>303</v>
      </c>
      <c r="N8" s="806" t="s">
        <v>298</v>
      </c>
      <c r="O8" s="809" t="s">
        <v>299</v>
      </c>
    </row>
    <row r="9" spans="1:19" s="449" customFormat="1" ht="30" customHeight="1">
      <c r="A9" s="816"/>
      <c r="B9" s="810"/>
      <c r="C9" s="810"/>
      <c r="D9" s="810"/>
      <c r="E9" s="810"/>
      <c r="F9" s="807"/>
      <c r="G9" s="810"/>
      <c r="H9" s="810"/>
      <c r="I9" s="810"/>
      <c r="J9" s="807"/>
      <c r="K9" s="807"/>
      <c r="L9" s="807"/>
      <c r="M9" s="807"/>
      <c r="N9" s="807"/>
      <c r="O9" s="810"/>
    </row>
    <row r="10" spans="1:19" s="449" customFormat="1" ht="30" customHeight="1" thickBot="1">
      <c r="A10" s="817"/>
      <c r="B10" s="811"/>
      <c r="C10" s="811"/>
      <c r="D10" s="811"/>
      <c r="E10" s="811"/>
      <c r="F10" s="808"/>
      <c r="G10" s="811"/>
      <c r="H10" s="811"/>
      <c r="I10" s="811"/>
      <c r="J10" s="808"/>
      <c r="K10" s="808"/>
      <c r="L10" s="808"/>
      <c r="M10" s="808"/>
      <c r="N10" s="808"/>
      <c r="O10" s="811"/>
    </row>
    <row r="11" spans="1:19" ht="21" customHeight="1">
      <c r="A11" s="320">
        <v>2005</v>
      </c>
      <c r="B11" s="213">
        <v>2935</v>
      </c>
      <c r="C11" s="213">
        <v>74.149583333333325</v>
      </c>
      <c r="D11" s="213">
        <v>2.3415833333333333</v>
      </c>
      <c r="E11" s="213">
        <v>1.1320833333333333</v>
      </c>
      <c r="F11" s="213">
        <v>37.332416666666667</v>
      </c>
      <c r="G11" s="213">
        <v>3.3320833333333333</v>
      </c>
      <c r="H11" s="213">
        <v>6.5666666666666665E-2</v>
      </c>
      <c r="I11" s="213">
        <v>25.555083333333332</v>
      </c>
      <c r="J11" s="213">
        <v>1.8989166666666668</v>
      </c>
      <c r="K11" s="213">
        <v>15.055416666666666</v>
      </c>
      <c r="L11" s="213">
        <v>22.569333333333333</v>
      </c>
      <c r="M11" s="213">
        <v>6.4016666666666673</v>
      </c>
      <c r="N11" s="213">
        <v>0.50441666666666674</v>
      </c>
      <c r="O11" s="214">
        <v>1.8278333333333332</v>
      </c>
      <c r="P11" s="25"/>
    </row>
    <row r="12" spans="1:19">
      <c r="A12" s="320">
        <v>2006</v>
      </c>
      <c r="B12" s="213">
        <v>3018.7</v>
      </c>
      <c r="C12" s="213">
        <v>77.683000000000007</v>
      </c>
      <c r="D12" s="213">
        <v>2.4802499999999998</v>
      </c>
      <c r="E12" s="213">
        <v>1.1449166666666668</v>
      </c>
      <c r="F12" s="213">
        <v>37.045000000000002</v>
      </c>
      <c r="G12" s="213">
        <v>3.3433333333333333</v>
      </c>
      <c r="H12" s="213">
        <v>5.3666666666666661E-2</v>
      </c>
      <c r="I12" s="213">
        <v>24.878166666666669</v>
      </c>
      <c r="J12" s="213">
        <v>1.8730833333333332</v>
      </c>
      <c r="K12" s="213">
        <v>15.398833333333334</v>
      </c>
      <c r="L12" s="213">
        <v>22.439083333333333</v>
      </c>
      <c r="M12" s="213">
        <v>6.4294166666666666</v>
      </c>
      <c r="N12" s="213">
        <v>0.55608333333333337</v>
      </c>
      <c r="O12" s="214">
        <v>1.7755833333333333</v>
      </c>
      <c r="P12" s="25"/>
    </row>
    <row r="13" spans="1:19">
      <c r="A13" s="320">
        <v>2007</v>
      </c>
      <c r="B13" s="213">
        <v>3121.7</v>
      </c>
      <c r="C13" s="213">
        <v>79.289749999999998</v>
      </c>
      <c r="D13" s="213">
        <v>2.7360833333333336</v>
      </c>
      <c r="E13" s="213">
        <v>1.1561666666666668</v>
      </c>
      <c r="F13" s="213">
        <v>37.516249999999999</v>
      </c>
      <c r="G13" s="213">
        <v>3.38775</v>
      </c>
      <c r="H13" s="213">
        <v>5.1083333333333335E-2</v>
      </c>
      <c r="I13" s="213">
        <v>24.278583333333334</v>
      </c>
      <c r="J13" s="213">
        <v>1.8345</v>
      </c>
      <c r="K13" s="213">
        <v>15.787083333333333</v>
      </c>
      <c r="L13" s="213">
        <v>22.257916666666667</v>
      </c>
      <c r="M13" s="213">
        <v>6.4468333333333332</v>
      </c>
      <c r="N13" s="213">
        <v>0.70399999999999996</v>
      </c>
      <c r="O13" s="214">
        <v>1.7740833333333332</v>
      </c>
      <c r="P13" s="25"/>
    </row>
    <row r="14" spans="1:19">
      <c r="A14" s="320">
        <v>2008</v>
      </c>
      <c r="B14" s="213">
        <v>3377.9</v>
      </c>
      <c r="C14" s="213">
        <v>302.89233333333334</v>
      </c>
      <c r="D14" s="213">
        <v>3.4316666666666666</v>
      </c>
      <c r="E14" s="213">
        <v>3.0979999999999999</v>
      </c>
      <c r="F14" s="213">
        <v>38.436750000000004</v>
      </c>
      <c r="G14" s="213">
        <v>3.4347500000000002</v>
      </c>
      <c r="H14" s="213">
        <v>5.0833333333333335E-2</v>
      </c>
      <c r="I14" s="213">
        <v>23.2515</v>
      </c>
      <c r="J14" s="213">
        <v>1.7921666666666667</v>
      </c>
      <c r="K14" s="213">
        <v>16.074833333333334</v>
      </c>
      <c r="L14" s="213">
        <v>21.743166666666667</v>
      </c>
      <c r="M14" s="213">
        <v>6.3572499999999996</v>
      </c>
      <c r="N14" s="213">
        <v>0.92500000000000004</v>
      </c>
      <c r="O14" s="214">
        <v>1.7536666666666667</v>
      </c>
      <c r="P14" s="25"/>
    </row>
    <row r="15" spans="1:19">
      <c r="A15" s="320">
        <v>2009</v>
      </c>
      <c r="B15" s="213">
        <v>3213.8</v>
      </c>
      <c r="C15" s="213">
        <v>289.76541666666668</v>
      </c>
      <c r="D15" s="213">
        <v>3.27475</v>
      </c>
      <c r="E15" s="213">
        <v>2.7610000000000001</v>
      </c>
      <c r="F15" s="213">
        <v>38.761666666666663</v>
      </c>
      <c r="G15" s="213">
        <v>3.3526666666666665</v>
      </c>
      <c r="H15" s="213">
        <v>4.8083333333333339E-2</v>
      </c>
      <c r="I15" s="213">
        <v>21.184666666666669</v>
      </c>
      <c r="J15" s="213">
        <v>1.6998333333333333</v>
      </c>
      <c r="K15" s="213">
        <v>15.816833333333333</v>
      </c>
      <c r="L15" s="213">
        <v>20.276583333333331</v>
      </c>
      <c r="M15" s="213">
        <v>6.1741666666666672</v>
      </c>
      <c r="N15" s="213">
        <v>1.1388333333333334</v>
      </c>
      <c r="O15" s="214">
        <v>1.6245833333333333</v>
      </c>
      <c r="P15" s="25"/>
    </row>
    <row r="16" spans="1:19">
      <c r="A16" s="320">
        <v>2010</v>
      </c>
      <c r="B16" s="213">
        <v>3126</v>
      </c>
      <c r="C16" s="213">
        <v>278.18299999999999</v>
      </c>
      <c r="D16" s="213">
        <v>3.206</v>
      </c>
      <c r="E16" s="213">
        <v>2.3359999999999999</v>
      </c>
      <c r="F16" s="213">
        <v>38.834000000000003</v>
      </c>
      <c r="G16" s="213">
        <v>3.2349999999999999</v>
      </c>
      <c r="H16" s="213">
        <v>3.7999999999999999E-2</v>
      </c>
      <c r="I16" s="213">
        <v>19.75</v>
      </c>
      <c r="J16" s="213">
        <v>1.6419999999999999</v>
      </c>
      <c r="K16" s="213">
        <v>15.42</v>
      </c>
      <c r="L16" s="213">
        <v>18.870999999999999</v>
      </c>
      <c r="M16" s="213">
        <v>6.2910000000000004</v>
      </c>
      <c r="N16" s="213">
        <v>1.2</v>
      </c>
      <c r="O16" s="214">
        <v>1.573</v>
      </c>
      <c r="P16" s="25"/>
    </row>
    <row r="17" spans="1:17">
      <c r="A17" s="320">
        <v>2011</v>
      </c>
      <c r="B17" s="182">
        <v>3088.8</v>
      </c>
      <c r="C17" s="182">
        <v>269.98399999999998</v>
      </c>
      <c r="D17" s="182">
        <v>3.403</v>
      </c>
      <c r="E17" s="182">
        <v>2.016</v>
      </c>
      <c r="F17" s="182">
        <v>39.43</v>
      </c>
      <c r="G17" s="182">
        <v>3.133</v>
      </c>
      <c r="H17" s="182">
        <v>3.5999999999999997E-2</v>
      </c>
      <c r="I17" s="182">
        <v>18.533000000000001</v>
      </c>
      <c r="J17" s="182">
        <v>1.599</v>
      </c>
      <c r="K17" s="182">
        <v>15.337</v>
      </c>
      <c r="L17" s="182">
        <v>17.837</v>
      </c>
      <c r="M17" s="182">
        <v>6.4729999999999999</v>
      </c>
      <c r="N17" s="182">
        <v>1.258</v>
      </c>
      <c r="O17" s="191">
        <v>1.575</v>
      </c>
      <c r="P17" s="25"/>
    </row>
    <row r="18" spans="1:17">
      <c r="A18" s="320">
        <v>2012</v>
      </c>
      <c r="B18" s="182">
        <v>3045.8440000000001</v>
      </c>
      <c r="C18" s="182">
        <v>263.93200000000002</v>
      </c>
      <c r="D18" s="182">
        <v>3.6019999999999999</v>
      </c>
      <c r="E18" s="182">
        <v>1.8029999999999999</v>
      </c>
      <c r="F18" s="182">
        <v>40.313000000000002</v>
      </c>
      <c r="G18" s="182">
        <v>3.08</v>
      </c>
      <c r="H18" s="182">
        <v>0.04</v>
      </c>
      <c r="I18" s="182">
        <v>17.352</v>
      </c>
      <c r="J18" s="182">
        <v>1.5429999999999999</v>
      </c>
      <c r="K18" s="182">
        <v>15.082000000000001</v>
      </c>
      <c r="L18" s="182">
        <v>16.648</v>
      </c>
      <c r="M18" s="182">
        <v>6.5060000000000002</v>
      </c>
      <c r="N18" s="182">
        <v>1.294</v>
      </c>
      <c r="O18" s="191">
        <v>1.601</v>
      </c>
      <c r="P18" s="25"/>
    </row>
    <row r="19" spans="1:17">
      <c r="A19" s="320">
        <v>2013</v>
      </c>
      <c r="B19" s="182">
        <v>3028.0682500000007</v>
      </c>
      <c r="C19" s="182">
        <v>260.38049999999998</v>
      </c>
      <c r="D19" s="182">
        <v>3.9298299999999999</v>
      </c>
      <c r="E19" s="182">
        <v>1.6875800000000001</v>
      </c>
      <c r="F19" s="182">
        <v>40.963299999999997</v>
      </c>
      <c r="G19" s="182">
        <v>3.0698300000000001</v>
      </c>
      <c r="H19" s="182">
        <v>4.1250000000000002E-2</v>
      </c>
      <c r="I19" s="182">
        <v>16.074750000000002</v>
      </c>
      <c r="J19" s="182">
        <v>1.5</v>
      </c>
      <c r="K19" s="182">
        <v>14.819165999999999</v>
      </c>
      <c r="L19" s="182">
        <v>15.63758</v>
      </c>
      <c r="M19" s="182">
        <v>6.5979999999999999</v>
      </c>
      <c r="N19" s="182">
        <v>1.3345</v>
      </c>
      <c r="O19" s="191">
        <v>1.5634999999999999</v>
      </c>
      <c r="P19" s="25"/>
    </row>
    <row r="20" spans="1:17">
      <c r="A20" s="320">
        <v>2014</v>
      </c>
      <c r="B20" s="182">
        <v>3029.2</v>
      </c>
      <c r="C20" s="182">
        <v>260.37664143426298</v>
      </c>
      <c r="D20" s="182">
        <v>3.9213705179282798</v>
      </c>
      <c r="E20" s="182">
        <v>1.6881195219123499</v>
      </c>
      <c r="F20" s="182">
        <v>40.900454183266902</v>
      </c>
      <c r="G20" s="182">
        <v>3.0668007968127502</v>
      </c>
      <c r="H20" s="182">
        <v>3.9750000000000001E-2</v>
      </c>
      <c r="I20" s="182">
        <v>16.111645418326699</v>
      </c>
      <c r="J20" s="182">
        <v>1.4836175298804699</v>
      </c>
      <c r="K20" s="182">
        <v>14.820410358565701</v>
      </c>
      <c r="L20" s="182">
        <v>15.664422310757001</v>
      </c>
      <c r="M20" s="182">
        <v>6.59452191235059</v>
      </c>
      <c r="N20" s="182">
        <v>1.33259362549801</v>
      </c>
      <c r="O20" s="191">
        <v>1.5654701195219201</v>
      </c>
      <c r="P20" s="25"/>
    </row>
    <row r="21" spans="1:17" ht="13.5" thickBot="1">
      <c r="A21" s="548" t="s">
        <v>483</v>
      </c>
      <c r="B21" s="183">
        <v>3156.3</v>
      </c>
      <c r="C21" s="183">
        <v>260.20708330000002</v>
      </c>
      <c r="D21" s="183">
        <v>4.9946666669999997</v>
      </c>
      <c r="E21" s="183">
        <v>1.4603333329999999</v>
      </c>
      <c r="F21" s="183">
        <v>44.917833330000001</v>
      </c>
      <c r="G21" s="183">
        <v>3.220166667</v>
      </c>
      <c r="H21" s="183">
        <v>3.5416666669999999E-2</v>
      </c>
      <c r="I21" s="183">
        <v>15.25708333</v>
      </c>
      <c r="J21" s="183">
        <v>1.4652499999999999</v>
      </c>
      <c r="K21" s="183">
        <v>15.558999999999999</v>
      </c>
      <c r="L21" s="183">
        <v>14.74591667</v>
      </c>
      <c r="M21" s="183">
        <v>7.4088333329999996</v>
      </c>
      <c r="N21" s="183">
        <v>1.4258333329999999</v>
      </c>
      <c r="O21" s="194">
        <v>1.5325</v>
      </c>
      <c r="P21" s="25"/>
    </row>
    <row r="22" spans="1:17">
      <c r="A22" s="794" t="s">
        <v>388</v>
      </c>
      <c r="B22" s="794"/>
      <c r="C22" s="794"/>
      <c r="D22" s="794"/>
      <c r="E22" s="794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7" ht="12.75" customHeight="1">
      <c r="A23" s="812" t="s">
        <v>374</v>
      </c>
      <c r="B23" s="812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</row>
    <row r="24" spans="1:17" ht="10.5" customHeight="1">
      <c r="A24" s="812" t="s">
        <v>375</v>
      </c>
      <c r="B24" s="812"/>
      <c r="C24" s="812"/>
      <c r="D24" s="812"/>
      <c r="E24" s="812"/>
      <c r="F24" s="812"/>
      <c r="G24" s="812"/>
      <c r="H24" s="812"/>
      <c r="I24" s="812"/>
      <c r="J24" s="812"/>
      <c r="K24" s="314"/>
      <c r="L24" s="314"/>
      <c r="M24" s="314"/>
      <c r="N24" s="314"/>
      <c r="O24" s="314"/>
    </row>
    <row r="25" spans="1:17" ht="12" customHeight="1">
      <c r="A25" s="812" t="s">
        <v>376</v>
      </c>
      <c r="B25" s="812"/>
      <c r="C25" s="812"/>
      <c r="D25" s="812"/>
      <c r="E25" s="812"/>
      <c r="F25" s="812"/>
      <c r="G25" s="812"/>
      <c r="H25" s="812"/>
      <c r="I25" s="812"/>
      <c r="J25" s="812"/>
      <c r="K25" s="314"/>
      <c r="L25" s="314"/>
      <c r="M25" s="314"/>
      <c r="N25" s="314"/>
      <c r="O25" s="314"/>
    </row>
    <row r="26" spans="1:17" ht="14.25">
      <c r="A26" s="814" t="s">
        <v>457</v>
      </c>
      <c r="B26" s="814"/>
      <c r="C26" s="814"/>
      <c r="D26" s="814"/>
      <c r="E26" s="814"/>
      <c r="F26" s="814"/>
      <c r="G26" s="814"/>
      <c r="H26" s="814"/>
      <c r="I26" s="814"/>
      <c r="N26" s="127"/>
      <c r="O26" s="127"/>
      <c r="P26" s="76"/>
      <c r="Q26" s="76"/>
    </row>
    <row r="27" spans="1:17" ht="13.5" customHeight="1">
      <c r="A27" s="813" t="s">
        <v>216</v>
      </c>
      <c r="B27" s="813"/>
      <c r="C27" s="813"/>
      <c r="D27" s="813"/>
      <c r="E27" s="813"/>
      <c r="F27" s="813"/>
      <c r="G27" s="813"/>
      <c r="H27" s="813"/>
      <c r="I27" s="126"/>
      <c r="N27" s="127"/>
      <c r="O27" s="127"/>
      <c r="P27" s="76"/>
      <c r="Q27" s="76"/>
    </row>
    <row r="28" spans="1:17">
      <c r="A28" s="790" t="s">
        <v>402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</row>
    <row r="29" spans="1:17">
      <c r="A29" s="790" t="s">
        <v>403</v>
      </c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0"/>
      <c r="N29" s="790"/>
      <c r="O29" s="790"/>
    </row>
    <row r="30" spans="1:17">
      <c r="A30" s="790" t="s">
        <v>404</v>
      </c>
      <c r="B30" s="790"/>
      <c r="C30" s="790"/>
      <c r="D30" s="790"/>
      <c r="E30" s="790"/>
      <c r="F30" s="790"/>
      <c r="G30" s="27"/>
      <c r="H30" s="27"/>
      <c r="I30" s="27"/>
      <c r="J30" s="27"/>
      <c r="K30" s="27"/>
      <c r="L30" s="27"/>
      <c r="M30" s="27"/>
    </row>
    <row r="31" spans="1:17">
      <c r="A31" s="804" t="s">
        <v>427</v>
      </c>
      <c r="B31" s="804"/>
      <c r="C31" s="804"/>
      <c r="D31" s="80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22"/>
    </row>
    <row r="32" spans="1:1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22"/>
    </row>
    <row r="33" spans="1: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22"/>
    </row>
    <row r="34" spans="1: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2"/>
    </row>
    <row r="35" spans="1: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22"/>
    </row>
    <row r="36" spans="1: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22"/>
    </row>
    <row r="37" spans="1: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22"/>
    </row>
    <row r="38" spans="1:15">
      <c r="A38" s="76"/>
      <c r="B38" s="76"/>
      <c r="C38" s="76"/>
      <c r="D38" s="105"/>
      <c r="E38" s="105"/>
      <c r="F38" s="105"/>
      <c r="G38" s="105"/>
      <c r="H38" s="105"/>
      <c r="I38" s="27"/>
      <c r="J38" s="122"/>
      <c r="K38" s="122"/>
      <c r="L38" s="122"/>
      <c r="M38" s="122"/>
      <c r="N38" s="122"/>
      <c r="O38" s="122"/>
    </row>
    <row r="39" spans="1:15">
      <c r="A39" s="105"/>
      <c r="B39" s="105"/>
      <c r="C39" s="105"/>
      <c r="D39" s="105"/>
      <c r="E39" s="105"/>
      <c r="F39" s="105"/>
      <c r="G39" s="105"/>
      <c r="H39" s="105"/>
      <c r="I39" s="122"/>
      <c r="J39" s="122"/>
      <c r="K39" s="122"/>
      <c r="L39" s="122"/>
      <c r="M39" s="122"/>
      <c r="N39" s="122"/>
      <c r="O39" s="122"/>
    </row>
    <row r="40" spans="1:1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2"/>
    </row>
    <row r="41" spans="1:1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2"/>
    </row>
    <row r="42" spans="1:1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2"/>
    </row>
    <row r="43" spans="1:1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2"/>
    </row>
    <row r="44" spans="1:1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2"/>
    </row>
    <row r="45" spans="1:1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2"/>
    </row>
    <row r="46" spans="1:1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2"/>
    </row>
    <row r="47" spans="1:15">
      <c r="A47" s="123"/>
      <c r="B47" s="123"/>
      <c r="C47" s="123"/>
      <c r="D47" s="123"/>
      <c r="E47" s="123"/>
      <c r="F47" s="76"/>
      <c r="G47" s="76"/>
      <c r="H47" s="76"/>
      <c r="I47" s="76"/>
      <c r="J47" s="76"/>
      <c r="K47" s="76"/>
      <c r="L47" s="76"/>
      <c r="M47" s="76"/>
      <c r="N47" s="76"/>
      <c r="O47" s="122"/>
    </row>
    <row r="48" spans="1:15">
      <c r="A48" s="76"/>
      <c r="B48" s="123"/>
      <c r="C48" s="123"/>
      <c r="D48" s="123"/>
      <c r="E48" s="123"/>
      <c r="F48" s="27"/>
      <c r="G48" s="27"/>
      <c r="H48" s="27"/>
      <c r="I48" s="27"/>
      <c r="J48" s="27"/>
      <c r="K48" s="27"/>
      <c r="L48" s="27"/>
      <c r="M48" s="27"/>
      <c r="N48" s="27"/>
      <c r="O48" s="122"/>
    </row>
    <row r="49" spans="1:15">
      <c r="A49" s="27"/>
      <c r="B49" s="76"/>
      <c r="C49" s="76"/>
      <c r="D49" s="76"/>
      <c r="E49" s="76"/>
      <c r="F49" s="27"/>
      <c r="G49" s="27"/>
      <c r="H49" s="27"/>
      <c r="I49" s="27"/>
      <c r="J49" s="27"/>
      <c r="K49" s="27"/>
      <c r="L49" s="27"/>
      <c r="M49" s="27"/>
      <c r="N49" s="27"/>
      <c r="O49" s="122"/>
    </row>
    <row r="50" spans="1: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22"/>
    </row>
    <row r="51" spans="1: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22"/>
    </row>
    <row r="52" spans="1: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22"/>
    </row>
    <row r="53" spans="1: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22"/>
    </row>
    <row r="54" spans="1: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22"/>
    </row>
    <row r="55" spans="1: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22"/>
    </row>
    <row r="56" spans="1: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22"/>
    </row>
    <row r="57" spans="1: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122"/>
    </row>
    <row r="58" spans="1:15">
      <c r="A58" s="27"/>
      <c r="B58" s="27"/>
      <c r="C58" s="27"/>
      <c r="D58" s="27"/>
      <c r="E58" s="27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>
      <c r="A59" s="122"/>
      <c r="B59" s="27"/>
      <c r="C59" s="27"/>
      <c r="D59" s="27"/>
      <c r="E59" s="27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1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1:1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1:1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1:1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1:1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1:1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1:1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1:1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1:1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1:1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</sheetData>
  <mergeCells count="30"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E8:E10"/>
    <mergeCell ref="B7:O7"/>
    <mergeCell ref="H8:H10"/>
    <mergeCell ref="K8:K10"/>
    <mergeCell ref="J8:J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  <mergeCell ref="C8:C10"/>
    <mergeCell ref="A27:H27"/>
    <mergeCell ref="A26:I26"/>
    <mergeCell ref="A25:J25"/>
    <mergeCell ref="A24:J24"/>
    <mergeCell ref="A22:E22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1" orientation="landscape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O85"/>
  <sheetViews>
    <sheetView showGridLines="0" view="pageBreakPreview" topLeftCell="A28" zoomScale="75" zoomScaleNormal="75" workbookViewId="0">
      <selection activeCell="C38" sqref="C38"/>
    </sheetView>
  </sheetViews>
  <sheetFormatPr baseColWidth="10" defaultColWidth="19.140625" defaultRowHeight="12.75"/>
  <cols>
    <col min="1" max="7" width="19.5703125" style="12" customWidth="1"/>
    <col min="8" max="8" width="5.5703125" style="12" customWidth="1"/>
    <col min="9" max="16384" width="19.140625" style="12"/>
  </cols>
  <sheetData>
    <row r="1" spans="1:8" ht="18">
      <c r="A1" s="744" t="s">
        <v>180</v>
      </c>
      <c r="B1" s="744"/>
      <c r="C1" s="744"/>
      <c r="D1" s="744"/>
      <c r="E1" s="744"/>
      <c r="F1" s="744"/>
      <c r="G1" s="744"/>
      <c r="H1"/>
    </row>
    <row r="2" spans="1:8" ht="12.75" customHeight="1">
      <c r="A2" s="15"/>
      <c r="B2" s="15"/>
      <c r="C2" s="15"/>
      <c r="D2" s="15"/>
      <c r="E2" s="15"/>
      <c r="F2" s="15"/>
      <c r="G2" s="15"/>
      <c r="H2"/>
    </row>
    <row r="3" spans="1:8" ht="15">
      <c r="A3" s="773" t="s">
        <v>278</v>
      </c>
      <c r="B3" s="773"/>
      <c r="C3" s="773"/>
      <c r="D3" s="773"/>
      <c r="E3" s="773"/>
      <c r="F3" s="773"/>
      <c r="G3" s="773"/>
      <c r="H3" s="124"/>
    </row>
    <row r="4" spans="1:8" ht="15" customHeight="1">
      <c r="A4" s="815" t="s">
        <v>341</v>
      </c>
      <c r="B4" s="815"/>
      <c r="C4" s="815"/>
      <c r="D4" s="815"/>
      <c r="E4" s="815"/>
      <c r="F4" s="815"/>
      <c r="G4" s="815"/>
    </row>
    <row r="5" spans="1:8" ht="15" customHeight="1">
      <c r="A5" s="818" t="s">
        <v>143</v>
      </c>
      <c r="B5" s="818"/>
      <c r="C5" s="818"/>
      <c r="D5" s="818"/>
      <c r="E5" s="818"/>
      <c r="F5" s="818"/>
      <c r="G5" s="818"/>
    </row>
    <row r="6" spans="1:8" ht="15" customHeight="1" thickBot="1">
      <c r="A6" s="89"/>
      <c r="B6" s="89"/>
      <c r="C6" s="89"/>
      <c r="D6" s="89"/>
      <c r="E6" s="89"/>
      <c r="F6" s="89"/>
      <c r="G6" s="89"/>
    </row>
    <row r="7" spans="1:8" s="4" customFormat="1" ht="27" customHeight="1">
      <c r="A7" s="257"/>
      <c r="B7" s="823" t="s">
        <v>311</v>
      </c>
      <c r="C7" s="823"/>
      <c r="D7" s="823"/>
      <c r="E7" s="823"/>
      <c r="F7" s="823"/>
      <c r="G7" s="823"/>
    </row>
    <row r="8" spans="1:8" s="4" customFormat="1" ht="12.75" customHeight="1">
      <c r="A8" s="821" t="s">
        <v>1</v>
      </c>
      <c r="B8" s="827" t="s">
        <v>3</v>
      </c>
      <c r="C8" s="824" t="s">
        <v>266</v>
      </c>
      <c r="D8" s="824" t="s">
        <v>242</v>
      </c>
      <c r="E8" s="826" t="s">
        <v>355</v>
      </c>
      <c r="F8" s="826" t="s">
        <v>356</v>
      </c>
      <c r="G8" s="829" t="s">
        <v>357</v>
      </c>
    </row>
    <row r="9" spans="1:8" s="4" customFormat="1">
      <c r="A9" s="821"/>
      <c r="B9" s="827"/>
      <c r="C9" s="824"/>
      <c r="D9" s="824"/>
      <c r="E9" s="661"/>
      <c r="F9" s="661"/>
      <c r="G9" s="670"/>
    </row>
    <row r="10" spans="1:8" s="4" customFormat="1">
      <c r="A10" s="821"/>
      <c r="B10" s="827"/>
      <c r="C10" s="824"/>
      <c r="D10" s="824"/>
      <c r="E10" s="661"/>
      <c r="F10" s="661"/>
      <c r="G10" s="670"/>
    </row>
    <row r="11" spans="1:8" s="4" customFormat="1" ht="13.5" thickBot="1">
      <c r="A11" s="822"/>
      <c r="B11" s="828"/>
      <c r="C11" s="825"/>
      <c r="D11" s="825"/>
      <c r="E11" s="662"/>
      <c r="F11" s="662"/>
      <c r="G11" s="671"/>
    </row>
    <row r="12" spans="1:8" s="4" customFormat="1" ht="21.75" customHeight="1">
      <c r="A12" s="253">
        <v>2005</v>
      </c>
      <c r="B12" s="206">
        <v>2007.6</v>
      </c>
      <c r="C12" s="206">
        <v>6.5</v>
      </c>
      <c r="D12" s="206">
        <v>65.3</v>
      </c>
      <c r="E12" s="206">
        <v>1558.5</v>
      </c>
      <c r="F12" s="206">
        <v>377.2</v>
      </c>
      <c r="G12" s="208">
        <v>0.1</v>
      </c>
    </row>
    <row r="13" spans="1:8" s="4" customFormat="1">
      <c r="A13" s="253">
        <v>2006</v>
      </c>
      <c r="B13" s="206">
        <v>2058.9</v>
      </c>
      <c r="C13" s="206">
        <v>6.5</v>
      </c>
      <c r="D13" s="206">
        <v>63.8</v>
      </c>
      <c r="E13" s="206">
        <v>1601.5</v>
      </c>
      <c r="F13" s="206">
        <v>387</v>
      </c>
      <c r="G13" s="208">
        <v>0.1</v>
      </c>
    </row>
    <row r="14" spans="1:8" s="4" customFormat="1">
      <c r="A14" s="253">
        <v>2007</v>
      </c>
      <c r="B14" s="206">
        <v>2125.1</v>
      </c>
      <c r="C14" s="206">
        <v>7.2</v>
      </c>
      <c r="D14" s="206">
        <v>65.099999999999994</v>
      </c>
      <c r="E14" s="206">
        <v>1653.8</v>
      </c>
      <c r="F14" s="206">
        <v>399</v>
      </c>
      <c r="G14" s="208">
        <v>0.1</v>
      </c>
    </row>
    <row r="15" spans="1:8" s="4" customFormat="1">
      <c r="A15" s="253" t="s">
        <v>314</v>
      </c>
      <c r="B15" s="206">
        <v>2279.3000000000002</v>
      </c>
      <c r="C15" s="206">
        <v>7</v>
      </c>
      <c r="D15" s="206">
        <v>63.6</v>
      </c>
      <c r="E15" s="206">
        <v>1749.1</v>
      </c>
      <c r="F15" s="206">
        <v>459.6</v>
      </c>
      <c r="G15" s="208">
        <v>0</v>
      </c>
    </row>
    <row r="16" spans="1:8" s="4" customFormat="1">
      <c r="A16" s="253">
        <v>2009</v>
      </c>
      <c r="B16" s="206">
        <v>2146.1</v>
      </c>
      <c r="C16" s="206">
        <v>4.8</v>
      </c>
      <c r="D16" s="206">
        <v>48.7</v>
      </c>
      <c r="E16" s="206">
        <v>1638.8</v>
      </c>
      <c r="F16" s="206">
        <v>453.8</v>
      </c>
      <c r="G16" s="208">
        <v>0</v>
      </c>
    </row>
    <row r="17" spans="1:7" s="4" customFormat="1">
      <c r="A17" s="253">
        <v>2010</v>
      </c>
      <c r="B17" s="206">
        <v>2072.1999999999998</v>
      </c>
      <c r="C17" s="206">
        <v>4.3</v>
      </c>
      <c r="D17" s="206">
        <v>42</v>
      </c>
      <c r="E17" s="206">
        <v>1576.2</v>
      </c>
      <c r="F17" s="206">
        <v>449.7</v>
      </c>
      <c r="G17" s="208">
        <v>0</v>
      </c>
    </row>
    <row r="18" spans="1:7" s="4" customFormat="1">
      <c r="A18" s="252">
        <v>2011</v>
      </c>
      <c r="B18" s="289">
        <v>2036.953</v>
      </c>
      <c r="C18" s="289">
        <v>4.1559999999999997</v>
      </c>
      <c r="D18" s="289">
        <v>39.777999999999999</v>
      </c>
      <c r="E18" s="289">
        <v>1544.806</v>
      </c>
      <c r="F18" s="290">
        <v>448.21</v>
      </c>
      <c r="G18" s="290">
        <v>0.1</v>
      </c>
    </row>
    <row r="19" spans="1:7" s="4" customFormat="1">
      <c r="A19" s="382" t="s">
        <v>405</v>
      </c>
      <c r="B19" s="289">
        <v>1999.5011999999999</v>
      </c>
      <c r="C19" s="289">
        <v>3.9808333</v>
      </c>
      <c r="D19" s="289">
        <v>38.500999999999998</v>
      </c>
      <c r="E19" s="289">
        <v>1508.8606</v>
      </c>
      <c r="F19" s="290">
        <v>448.15658000000002</v>
      </c>
      <c r="G19" s="290">
        <v>0</v>
      </c>
    </row>
    <row r="20" spans="1:7" s="4" customFormat="1">
      <c r="A20" s="382">
        <v>2013</v>
      </c>
      <c r="B20" s="289">
        <v>1978.9634000000001</v>
      </c>
      <c r="C20" s="289">
        <v>4.3213333</v>
      </c>
      <c r="D20" s="289">
        <v>39.834833000000003</v>
      </c>
      <c r="E20" s="289">
        <v>1487.9708000000001</v>
      </c>
      <c r="F20" s="290">
        <v>446.83338300000003</v>
      </c>
      <c r="G20" s="290">
        <v>0</v>
      </c>
    </row>
    <row r="21" spans="1:7" s="87" customFormat="1">
      <c r="A21" s="554" t="s">
        <v>489</v>
      </c>
      <c r="B21" s="289">
        <v>2013.6</v>
      </c>
      <c r="C21" s="289">
        <v>4.3971434262948197</v>
      </c>
      <c r="D21" s="289">
        <v>41.5071394422311</v>
      </c>
      <c r="E21" s="289">
        <v>1506</v>
      </c>
      <c r="F21" s="290">
        <v>462</v>
      </c>
      <c r="G21" s="290">
        <v>0</v>
      </c>
    </row>
    <row r="22" spans="1:7" s="87" customFormat="1" ht="13.5" thickBot="1">
      <c r="A22" s="553" t="s">
        <v>483</v>
      </c>
      <c r="B22" s="271">
        <v>2048.0752499999999</v>
      </c>
      <c r="C22" s="271">
        <v>4.6317500000000003</v>
      </c>
      <c r="D22" s="271">
        <v>41.677666670000001</v>
      </c>
      <c r="E22" s="271">
        <v>1525.3145</v>
      </c>
      <c r="F22" s="273">
        <v>476.44900000000001</v>
      </c>
      <c r="G22" s="273">
        <v>0</v>
      </c>
    </row>
    <row r="23" spans="1:7">
      <c r="A23" s="794" t="s">
        <v>388</v>
      </c>
      <c r="B23" s="794"/>
      <c r="C23" s="794"/>
      <c r="D23" s="794"/>
      <c r="E23" s="217"/>
      <c r="F23" s="217"/>
      <c r="G23" s="217"/>
    </row>
    <row r="24" spans="1:7" ht="13.5" thickBot="1">
      <c r="A24" s="4"/>
      <c r="B24" s="127"/>
      <c r="C24" s="127"/>
      <c r="D24" s="127"/>
      <c r="E24" s="127"/>
      <c r="F24" s="127"/>
      <c r="G24" s="127"/>
    </row>
    <row r="25" spans="1:7" s="4" customFormat="1" ht="31.5" customHeight="1">
      <c r="A25" s="257"/>
      <c r="B25" s="823" t="s">
        <v>312</v>
      </c>
      <c r="C25" s="823"/>
      <c r="D25" s="823"/>
      <c r="E25" s="823"/>
      <c r="F25" s="823"/>
      <c r="G25" s="823"/>
    </row>
    <row r="26" spans="1:7" s="4" customFormat="1" ht="12.75" customHeight="1">
      <c r="A26" s="821" t="s">
        <v>1</v>
      </c>
      <c r="B26" s="827" t="s">
        <v>3</v>
      </c>
      <c r="C26" s="824" t="s">
        <v>266</v>
      </c>
      <c r="D26" s="824" t="s">
        <v>242</v>
      </c>
      <c r="E26" s="826" t="s">
        <v>355</v>
      </c>
      <c r="F26" s="826" t="s">
        <v>356</v>
      </c>
      <c r="G26" s="829" t="s">
        <v>357</v>
      </c>
    </row>
    <row r="27" spans="1:7" s="4" customFormat="1">
      <c r="A27" s="821"/>
      <c r="B27" s="827"/>
      <c r="C27" s="824"/>
      <c r="D27" s="824"/>
      <c r="E27" s="661"/>
      <c r="F27" s="661"/>
      <c r="G27" s="670"/>
    </row>
    <row r="28" spans="1:7" s="4" customFormat="1">
      <c r="A28" s="821"/>
      <c r="B28" s="827"/>
      <c r="C28" s="824"/>
      <c r="D28" s="824"/>
      <c r="E28" s="661"/>
      <c r="F28" s="661"/>
      <c r="G28" s="670"/>
    </row>
    <row r="29" spans="1:7" s="4" customFormat="1" ht="13.5" thickBot="1">
      <c r="A29" s="822"/>
      <c r="B29" s="828"/>
      <c r="C29" s="825"/>
      <c r="D29" s="825"/>
      <c r="E29" s="662"/>
      <c r="F29" s="662"/>
      <c r="G29" s="671"/>
    </row>
    <row r="30" spans="1:7" s="4" customFormat="1" ht="28.5" customHeight="1">
      <c r="A30" s="253">
        <v>2005</v>
      </c>
      <c r="B30" s="206">
        <v>927</v>
      </c>
      <c r="C30" s="206">
        <v>2.4</v>
      </c>
      <c r="D30" s="206">
        <v>28.8</v>
      </c>
      <c r="E30" s="206">
        <v>713.9</v>
      </c>
      <c r="F30" s="206">
        <v>181.8</v>
      </c>
      <c r="G30" s="208">
        <v>0</v>
      </c>
    </row>
    <row r="31" spans="1:7" s="4" customFormat="1">
      <c r="A31" s="253">
        <v>2006</v>
      </c>
      <c r="B31" s="206">
        <v>959.6</v>
      </c>
      <c r="C31" s="206">
        <v>2.2999999999999998</v>
      </c>
      <c r="D31" s="206">
        <v>28.1</v>
      </c>
      <c r="E31" s="206">
        <v>740.9</v>
      </c>
      <c r="F31" s="206">
        <v>188.2</v>
      </c>
      <c r="G31" s="208">
        <v>0</v>
      </c>
    </row>
    <row r="32" spans="1:7" s="4" customFormat="1">
      <c r="A32" s="253">
        <v>2007</v>
      </c>
      <c r="B32" s="206">
        <v>996.5</v>
      </c>
      <c r="C32" s="206">
        <v>2.4</v>
      </c>
      <c r="D32" s="206">
        <v>28.2</v>
      </c>
      <c r="E32" s="206">
        <v>770.5</v>
      </c>
      <c r="F32" s="206">
        <v>195.4</v>
      </c>
      <c r="G32" s="208">
        <v>0</v>
      </c>
    </row>
    <row r="33" spans="1:7" s="4" customFormat="1">
      <c r="A33" s="253" t="s">
        <v>314</v>
      </c>
      <c r="B33" s="206">
        <v>1098.5</v>
      </c>
      <c r="C33" s="206">
        <v>2.4</v>
      </c>
      <c r="D33" s="206">
        <v>27.7</v>
      </c>
      <c r="E33" s="206">
        <v>828.9</v>
      </c>
      <c r="F33" s="206">
        <v>239.5</v>
      </c>
      <c r="G33" s="208">
        <v>0</v>
      </c>
    </row>
    <row r="34" spans="1:7" s="4" customFormat="1">
      <c r="A34" s="253">
        <v>2009</v>
      </c>
      <c r="B34" s="206">
        <v>1067.7</v>
      </c>
      <c r="C34" s="206">
        <v>2</v>
      </c>
      <c r="D34" s="206">
        <v>23.3</v>
      </c>
      <c r="E34" s="206">
        <v>802.3</v>
      </c>
      <c r="F34" s="206">
        <v>240.1</v>
      </c>
      <c r="G34" s="208">
        <v>0</v>
      </c>
    </row>
    <row r="35" spans="1:7" s="4" customFormat="1">
      <c r="A35" s="252">
        <v>2010</v>
      </c>
      <c r="B35" s="206">
        <v>1053.8</v>
      </c>
      <c r="C35" s="206">
        <v>2</v>
      </c>
      <c r="D35" s="206">
        <v>21.5</v>
      </c>
      <c r="E35" s="206">
        <v>789.2</v>
      </c>
      <c r="F35" s="206">
        <v>241.1</v>
      </c>
      <c r="G35" s="208">
        <v>0</v>
      </c>
    </row>
    <row r="36" spans="1:7" s="4" customFormat="1">
      <c r="A36" s="252">
        <v>2011</v>
      </c>
      <c r="B36" s="289">
        <v>1051.7940000000001</v>
      </c>
      <c r="C36" s="289">
        <v>2.0379999999999998</v>
      </c>
      <c r="D36" s="289">
        <v>20.748999999999999</v>
      </c>
      <c r="E36" s="289">
        <v>786.70899999999995</v>
      </c>
      <c r="F36" s="290">
        <v>242.29300000000001</v>
      </c>
      <c r="G36" s="290">
        <v>0.1</v>
      </c>
    </row>
    <row r="37" spans="1:7" s="4" customFormat="1">
      <c r="A37" s="288" t="s">
        <v>405</v>
      </c>
      <c r="B37" s="289">
        <v>1046.3293000000001</v>
      </c>
      <c r="C37" s="289">
        <v>2.0337499999999999</v>
      </c>
      <c r="D37" s="289">
        <v>20.311167000000001</v>
      </c>
      <c r="E37" s="289">
        <v>779.85167000000001</v>
      </c>
      <c r="F37" s="289">
        <v>244.12858</v>
      </c>
      <c r="G37" s="290">
        <v>0</v>
      </c>
    </row>
    <row r="38" spans="1:7" s="4" customFormat="1">
      <c r="A38" s="288" t="s">
        <v>462</v>
      </c>
      <c r="B38" s="289">
        <v>1049.0889999999999</v>
      </c>
      <c r="C38" s="289">
        <v>2.23875</v>
      </c>
      <c r="D38" s="289">
        <v>21.457000000000001</v>
      </c>
      <c r="E38" s="289">
        <v>779.58507999999995</v>
      </c>
      <c r="F38" s="289">
        <v>245.80332999999999</v>
      </c>
      <c r="G38" s="290">
        <v>0</v>
      </c>
    </row>
    <row r="39" spans="1:7" s="87" customFormat="1">
      <c r="A39" s="382">
        <v>2014</v>
      </c>
      <c r="B39" s="289">
        <v>1082.7088329999999</v>
      </c>
      <c r="C39" s="289">
        <v>2.2282828685259002</v>
      </c>
      <c r="D39" s="289">
        <v>22.680346613545801</v>
      </c>
      <c r="E39" s="289">
        <v>803.5</v>
      </c>
      <c r="F39" s="289">
        <v>253.8</v>
      </c>
      <c r="G39" s="290">
        <v>0</v>
      </c>
    </row>
    <row r="40" spans="1:7" s="87" customFormat="1" ht="13.5" thickBot="1">
      <c r="A40" s="555" t="s">
        <v>483</v>
      </c>
      <c r="B40" s="271">
        <v>1108.2196670000001</v>
      </c>
      <c r="C40" s="271">
        <v>2.2284166669999999</v>
      </c>
      <c r="D40" s="271">
        <v>21.950583330000001</v>
      </c>
      <c r="E40" s="271">
        <v>823.31766670000002</v>
      </c>
      <c r="F40" s="271">
        <v>260.71908330000002</v>
      </c>
      <c r="G40" s="273">
        <v>0</v>
      </c>
    </row>
    <row r="41" spans="1:7">
      <c r="A41" s="794" t="s">
        <v>388</v>
      </c>
      <c r="B41" s="794"/>
      <c r="C41" s="794"/>
      <c r="D41" s="794"/>
      <c r="E41" s="217"/>
      <c r="F41" s="217"/>
      <c r="G41" s="299"/>
    </row>
    <row r="42" spans="1:7" ht="13.5" thickBot="1">
      <c r="A42" s="4"/>
      <c r="B42" s="123"/>
      <c r="C42" s="123"/>
      <c r="D42" s="123"/>
      <c r="E42" s="123"/>
      <c r="F42" s="123"/>
      <c r="G42" s="123"/>
    </row>
    <row r="43" spans="1:7" s="4" customFormat="1" ht="37.5" customHeight="1">
      <c r="A43" s="257"/>
      <c r="B43" s="823" t="s">
        <v>313</v>
      </c>
      <c r="C43" s="823"/>
      <c r="D43" s="823"/>
      <c r="E43" s="823"/>
      <c r="F43" s="823"/>
      <c r="G43" s="823"/>
    </row>
    <row r="44" spans="1:7" s="4" customFormat="1" ht="12.75" customHeight="1">
      <c r="A44" s="821" t="s">
        <v>1</v>
      </c>
      <c r="B44" s="827" t="s">
        <v>3</v>
      </c>
      <c r="C44" s="824" t="s">
        <v>266</v>
      </c>
      <c r="D44" s="824" t="s">
        <v>242</v>
      </c>
      <c r="E44" s="826" t="s">
        <v>355</v>
      </c>
      <c r="F44" s="826" t="s">
        <v>356</v>
      </c>
      <c r="G44" s="829" t="s">
        <v>357</v>
      </c>
    </row>
    <row r="45" spans="1:7" s="4" customFormat="1">
      <c r="A45" s="821"/>
      <c r="B45" s="827"/>
      <c r="C45" s="824"/>
      <c r="D45" s="824"/>
      <c r="E45" s="661"/>
      <c r="F45" s="661"/>
      <c r="G45" s="670"/>
    </row>
    <row r="46" spans="1:7" s="4" customFormat="1">
      <c r="A46" s="821"/>
      <c r="B46" s="827"/>
      <c r="C46" s="824"/>
      <c r="D46" s="824"/>
      <c r="E46" s="661"/>
      <c r="F46" s="661"/>
      <c r="G46" s="670"/>
    </row>
    <row r="47" spans="1:7" s="4" customFormat="1" ht="13.5" thickBot="1">
      <c r="A47" s="822"/>
      <c r="B47" s="828"/>
      <c r="C47" s="825"/>
      <c r="D47" s="825"/>
      <c r="E47" s="662"/>
      <c r="F47" s="662"/>
      <c r="G47" s="671"/>
    </row>
    <row r="48" spans="1:7" s="4" customFormat="1" ht="21.75" customHeight="1">
      <c r="A48" s="253">
        <v>2005</v>
      </c>
      <c r="B48" s="321">
        <v>2935</v>
      </c>
      <c r="C48" s="321">
        <v>8.9</v>
      </c>
      <c r="D48" s="321">
        <v>94.1</v>
      </c>
      <c r="E48" s="321">
        <v>2272.6</v>
      </c>
      <c r="F48" s="321">
        <v>559.29999999999995</v>
      </c>
      <c r="G48" s="322">
        <v>0.1</v>
      </c>
    </row>
    <row r="49" spans="1:15" s="4" customFormat="1">
      <c r="A49" s="253">
        <v>2006</v>
      </c>
      <c r="B49" s="321">
        <v>3018.7</v>
      </c>
      <c r="C49" s="321">
        <v>8.9</v>
      </c>
      <c r="D49" s="321">
        <v>91.9</v>
      </c>
      <c r="E49" s="321">
        <v>2342.4</v>
      </c>
      <c r="F49" s="321">
        <v>575.4</v>
      </c>
      <c r="G49" s="322">
        <v>0.1</v>
      </c>
    </row>
    <row r="50" spans="1:15" s="4" customFormat="1">
      <c r="A50" s="253">
        <v>2007</v>
      </c>
      <c r="B50" s="321">
        <v>3121.7</v>
      </c>
      <c r="C50" s="321">
        <v>9.6</v>
      </c>
      <c r="D50" s="321">
        <v>93.3</v>
      </c>
      <c r="E50" s="321">
        <v>2424.3000000000002</v>
      </c>
      <c r="F50" s="321">
        <v>594.4</v>
      </c>
      <c r="G50" s="322">
        <v>0.1</v>
      </c>
    </row>
    <row r="51" spans="1:15" s="4" customFormat="1">
      <c r="A51" s="253" t="s">
        <v>314</v>
      </c>
      <c r="B51" s="321">
        <v>3377.9</v>
      </c>
      <c r="C51" s="321">
        <v>9.3000000000000007</v>
      </c>
      <c r="D51" s="321">
        <v>91.4</v>
      </c>
      <c r="E51" s="321">
        <v>2578.1</v>
      </c>
      <c r="F51" s="321">
        <v>699.1</v>
      </c>
      <c r="G51" s="322">
        <v>0.1</v>
      </c>
    </row>
    <row r="52" spans="1:15" s="4" customFormat="1">
      <c r="A52" s="253">
        <v>2009</v>
      </c>
      <c r="B52" s="321">
        <v>3213.8</v>
      </c>
      <c r="C52" s="321">
        <v>6.8</v>
      </c>
      <c r="D52" s="321">
        <v>72.099999999999994</v>
      </c>
      <c r="E52" s="321">
        <v>2441.1</v>
      </c>
      <c r="F52" s="321">
        <v>693.9</v>
      </c>
      <c r="G52" s="322">
        <v>0</v>
      </c>
    </row>
    <row r="53" spans="1:15" s="4" customFormat="1">
      <c r="A53" s="252">
        <v>2010</v>
      </c>
      <c r="B53" s="321">
        <v>3126</v>
      </c>
      <c r="C53" s="321">
        <v>6.3</v>
      </c>
      <c r="D53" s="321">
        <v>63.4</v>
      </c>
      <c r="E53" s="321">
        <v>2365.5</v>
      </c>
      <c r="F53" s="321">
        <v>690.8</v>
      </c>
      <c r="G53" s="322">
        <v>0</v>
      </c>
    </row>
    <row r="54" spans="1:15" s="4" customFormat="1">
      <c r="A54" s="252">
        <v>2011</v>
      </c>
      <c r="B54" s="323">
        <v>3088.8</v>
      </c>
      <c r="C54" s="323">
        <v>6.194</v>
      </c>
      <c r="D54" s="323">
        <v>60.527000000000001</v>
      </c>
      <c r="E54" s="323">
        <v>2331.5259999999998</v>
      </c>
      <c r="F54" s="324">
        <v>690.50400000000002</v>
      </c>
      <c r="G54" s="324">
        <v>0.2</v>
      </c>
    </row>
    <row r="55" spans="1:15" s="87" customFormat="1">
      <c r="A55" s="382" t="s">
        <v>405</v>
      </c>
      <c r="B55" s="323">
        <v>3045.8438000000001</v>
      </c>
      <c r="C55" s="323">
        <v>6.0145833</v>
      </c>
      <c r="D55" s="323">
        <v>58.812167000000002</v>
      </c>
      <c r="E55" s="323">
        <v>2288.7235000000001</v>
      </c>
      <c r="F55" s="324">
        <v>692.28724999999997</v>
      </c>
      <c r="G55" s="324">
        <v>0</v>
      </c>
    </row>
    <row r="56" spans="1:15" s="87" customFormat="1">
      <c r="A56" s="382">
        <v>2013</v>
      </c>
      <c r="B56" s="323">
        <v>3028.0646000000002</v>
      </c>
      <c r="C56" s="323">
        <v>6.5600832999999996</v>
      </c>
      <c r="D56" s="323">
        <v>61.292917000000003</v>
      </c>
      <c r="E56" s="323">
        <v>2267.5639000000001</v>
      </c>
      <c r="F56" s="324">
        <v>692.64025000000004</v>
      </c>
      <c r="G56" s="324">
        <v>0</v>
      </c>
    </row>
    <row r="57" spans="1:15" s="4" customFormat="1">
      <c r="A57" s="554" t="s">
        <v>490</v>
      </c>
      <c r="B57" s="323">
        <v>3095.8068366533898</v>
      </c>
      <c r="C57" s="323">
        <v>6.6254262948207199</v>
      </c>
      <c r="D57" s="323">
        <v>64.187768924302802</v>
      </c>
      <c r="E57" s="323">
        <v>2309.5</v>
      </c>
      <c r="F57" s="324">
        <v>715.5</v>
      </c>
      <c r="G57" s="324">
        <v>0</v>
      </c>
    </row>
    <row r="58" spans="1:15" s="4" customFormat="1" ht="13.5" thickBot="1">
      <c r="A58" s="553" t="s">
        <v>483</v>
      </c>
      <c r="B58" s="325">
        <v>3156.306333</v>
      </c>
      <c r="C58" s="325">
        <v>6.8602499999999997</v>
      </c>
      <c r="D58" s="325">
        <v>63.628250000000001</v>
      </c>
      <c r="E58" s="325">
        <v>2348.6397499999998</v>
      </c>
      <c r="F58" s="326">
        <v>737.1718333</v>
      </c>
      <c r="G58" s="326">
        <v>0</v>
      </c>
    </row>
    <row r="59" spans="1:15">
      <c r="A59" s="794" t="s">
        <v>388</v>
      </c>
      <c r="B59" s="794"/>
      <c r="C59" s="794"/>
      <c r="D59" s="794"/>
      <c r="E59" s="217"/>
      <c r="F59" s="217"/>
      <c r="G59" s="299"/>
    </row>
    <row r="60" spans="1:15">
      <c r="A60" s="813" t="s">
        <v>277</v>
      </c>
      <c r="B60" s="813"/>
      <c r="C60" s="813"/>
      <c r="D60" s="813"/>
      <c r="E60" s="813"/>
      <c r="F60" s="813"/>
      <c r="G60" s="813"/>
      <c r="H60" s="383"/>
    </row>
    <row r="61" spans="1:15">
      <c r="A61" s="813" t="s">
        <v>216</v>
      </c>
      <c r="B61" s="813"/>
      <c r="C61" s="813"/>
      <c r="D61" s="813"/>
      <c r="E61" s="813"/>
      <c r="F61" s="813"/>
      <c r="G61" s="813"/>
    </row>
    <row r="62" spans="1:15">
      <c r="A62" s="790" t="s">
        <v>406</v>
      </c>
      <c r="B62" s="790"/>
      <c r="C62" s="790"/>
      <c r="D62" s="790"/>
      <c r="E62" s="790"/>
      <c r="F62" s="790"/>
      <c r="G62" s="790"/>
      <c r="H62" s="384"/>
      <c r="I62" s="384"/>
      <c r="J62" s="384"/>
      <c r="K62" s="384"/>
      <c r="L62" s="384"/>
      <c r="M62" s="384"/>
      <c r="N62" s="384"/>
      <c r="O62" s="384"/>
    </row>
    <row r="63" spans="1:15">
      <c r="A63" s="790" t="s">
        <v>407</v>
      </c>
      <c r="B63" s="790"/>
      <c r="C63" s="790"/>
      <c r="D63" s="790"/>
      <c r="E63" s="790"/>
      <c r="F63" s="790"/>
      <c r="G63" s="790"/>
      <c r="H63" s="384"/>
      <c r="I63" s="384"/>
      <c r="J63" s="384"/>
      <c r="K63" s="384"/>
      <c r="L63" s="384"/>
      <c r="M63" s="384"/>
      <c r="N63" s="384"/>
      <c r="O63" s="384"/>
    </row>
    <row r="64" spans="1:15">
      <c r="A64" s="790" t="s">
        <v>408</v>
      </c>
      <c r="B64" s="790"/>
      <c r="C64" s="790"/>
      <c r="D64" s="790"/>
      <c r="E64" s="790"/>
      <c r="F64" s="790"/>
      <c r="G64" s="790"/>
      <c r="H64" s="790"/>
      <c r="I64" s="27"/>
      <c r="J64" s="27"/>
      <c r="K64" s="27"/>
      <c r="L64" s="27"/>
      <c r="M64" s="27"/>
    </row>
    <row r="65" spans="1:15">
      <c r="A65" s="804" t="s">
        <v>427</v>
      </c>
      <c r="B65" s="804"/>
      <c r="C65" s="804"/>
      <c r="D65" s="80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22"/>
    </row>
    <row r="66" spans="1:15">
      <c r="A66" s="122"/>
      <c r="B66" s="122"/>
      <c r="C66" s="122"/>
      <c r="D66" s="122"/>
      <c r="E66" s="122"/>
      <c r="F66" s="122"/>
      <c r="G66" s="122"/>
    </row>
    <row r="67" spans="1:15">
      <c r="A67" s="122"/>
      <c r="B67" s="122"/>
      <c r="C67" s="122"/>
      <c r="D67" s="122"/>
      <c r="E67" s="122"/>
      <c r="F67" s="122"/>
      <c r="G67" s="122"/>
    </row>
    <row r="68" spans="1:15">
      <c r="A68" s="122"/>
      <c r="B68" s="122"/>
      <c r="C68" s="122"/>
      <c r="D68" s="122"/>
      <c r="E68" s="122"/>
      <c r="F68" s="122"/>
      <c r="G68" s="122"/>
    </row>
    <row r="69" spans="1:15">
      <c r="A69" s="122"/>
      <c r="B69" s="122"/>
      <c r="C69" s="122"/>
      <c r="D69" s="122"/>
      <c r="E69" s="122"/>
      <c r="F69" s="122"/>
      <c r="G69" s="122"/>
    </row>
    <row r="70" spans="1:15">
      <c r="A70" s="122"/>
      <c r="B70" s="122"/>
      <c r="C70" s="122"/>
      <c r="D70" s="122"/>
      <c r="E70" s="122"/>
      <c r="F70" s="122"/>
      <c r="G70" s="122"/>
    </row>
    <row r="71" spans="1:15">
      <c r="A71" s="122"/>
      <c r="B71" s="122"/>
      <c r="C71" s="122"/>
      <c r="D71" s="122"/>
      <c r="E71" s="122"/>
      <c r="F71" s="122"/>
      <c r="G71" s="122"/>
    </row>
    <row r="72" spans="1:15">
      <c r="A72" s="122"/>
      <c r="B72" s="122"/>
      <c r="C72" s="122"/>
      <c r="D72" s="122"/>
      <c r="E72" s="122"/>
      <c r="F72" s="122"/>
      <c r="G72" s="122"/>
    </row>
    <row r="73" spans="1:15">
      <c r="A73" s="122"/>
      <c r="B73" s="122"/>
      <c r="C73" s="122"/>
      <c r="D73" s="122"/>
      <c r="E73" s="122"/>
      <c r="F73" s="122"/>
      <c r="G73" s="122"/>
    </row>
    <row r="74" spans="1:15">
      <c r="A74" s="122"/>
      <c r="B74" s="122"/>
      <c r="C74" s="122"/>
      <c r="D74" s="122"/>
      <c r="E74" s="122"/>
      <c r="F74" s="122"/>
      <c r="G74" s="122"/>
    </row>
    <row r="75" spans="1:15">
      <c r="A75" s="122"/>
      <c r="B75" s="122"/>
      <c r="C75" s="122"/>
      <c r="D75" s="122"/>
      <c r="E75" s="122"/>
      <c r="F75" s="122"/>
      <c r="G75" s="122"/>
    </row>
    <row r="76" spans="1:15">
      <c r="A76" s="122"/>
      <c r="B76" s="122"/>
      <c r="C76" s="122"/>
      <c r="D76" s="122"/>
      <c r="E76" s="122"/>
      <c r="F76" s="122"/>
      <c r="G76" s="122"/>
    </row>
    <row r="77" spans="1:15">
      <c r="A77" s="122"/>
      <c r="B77" s="122"/>
      <c r="C77" s="122"/>
      <c r="D77" s="122"/>
      <c r="E77" s="122"/>
      <c r="F77" s="122"/>
      <c r="G77" s="122"/>
    </row>
    <row r="78" spans="1:15">
      <c r="A78" s="122"/>
      <c r="B78" s="122"/>
      <c r="C78" s="122"/>
      <c r="D78" s="122"/>
      <c r="E78" s="122"/>
      <c r="F78" s="122"/>
      <c r="G78" s="122"/>
    </row>
    <row r="79" spans="1:15">
      <c r="A79" s="122"/>
      <c r="B79" s="122"/>
      <c r="C79" s="122"/>
      <c r="D79" s="122"/>
      <c r="E79" s="122"/>
      <c r="F79" s="122"/>
      <c r="G79" s="122"/>
    </row>
    <row r="80" spans="1:15">
      <c r="A80" s="122"/>
      <c r="B80" s="122"/>
      <c r="C80" s="122"/>
      <c r="D80" s="122"/>
      <c r="E80" s="122"/>
      <c r="F80" s="122"/>
      <c r="G80" s="122"/>
    </row>
    <row r="81" spans="1:7">
      <c r="A81" s="122"/>
      <c r="B81" s="122"/>
      <c r="C81" s="122"/>
      <c r="D81" s="122"/>
      <c r="E81" s="122"/>
      <c r="F81" s="122"/>
      <c r="G81" s="122"/>
    </row>
    <row r="82" spans="1:7">
      <c r="A82" s="122"/>
      <c r="B82" s="122"/>
      <c r="C82" s="122"/>
      <c r="D82" s="122"/>
      <c r="E82" s="122"/>
      <c r="F82" s="122"/>
      <c r="G82" s="122"/>
    </row>
    <row r="83" spans="1:7">
      <c r="A83" s="122"/>
      <c r="B83" s="122"/>
      <c r="C83" s="122"/>
      <c r="D83" s="122"/>
      <c r="E83" s="122"/>
      <c r="F83" s="122"/>
      <c r="G83" s="122"/>
    </row>
    <row r="84" spans="1:7">
      <c r="A84" s="122"/>
      <c r="B84" s="122"/>
      <c r="C84" s="122"/>
      <c r="D84" s="122"/>
      <c r="E84" s="122"/>
      <c r="F84" s="122"/>
      <c r="G84" s="122"/>
    </row>
    <row r="85" spans="1:7">
      <c r="A85" s="122"/>
      <c r="B85" s="122"/>
      <c r="C85" s="122"/>
      <c r="D85" s="122"/>
      <c r="E85" s="122"/>
      <c r="F85" s="122"/>
      <c r="G85" s="122"/>
    </row>
  </sheetData>
  <mergeCells count="37">
    <mergeCell ref="A63:G63"/>
    <mergeCell ref="A1:G1"/>
    <mergeCell ref="A4:G4"/>
    <mergeCell ref="A5:G5"/>
    <mergeCell ref="F8:F11"/>
    <mergeCell ref="G8:G11"/>
    <mergeCell ref="B7:G7"/>
    <mergeCell ref="A8:A11"/>
    <mergeCell ref="B8:B11"/>
    <mergeCell ref="D8:D11"/>
    <mergeCell ref="E8:E11"/>
    <mergeCell ref="A3:G3"/>
    <mergeCell ref="A23:D23"/>
    <mergeCell ref="A59:D59"/>
    <mergeCell ref="G26:G29"/>
    <mergeCell ref="B43:G43"/>
    <mergeCell ref="A65:D65"/>
    <mergeCell ref="B26:B29"/>
    <mergeCell ref="C26:C29"/>
    <mergeCell ref="D26:D29"/>
    <mergeCell ref="A61:G61"/>
    <mergeCell ref="A41:D41"/>
    <mergeCell ref="A62:G62"/>
    <mergeCell ref="B44:B47"/>
    <mergeCell ref="C44:C47"/>
    <mergeCell ref="D44:D47"/>
    <mergeCell ref="A64:H64"/>
    <mergeCell ref="A60:G60"/>
    <mergeCell ref="F26:F29"/>
    <mergeCell ref="E44:E47"/>
    <mergeCell ref="F44:F47"/>
    <mergeCell ref="G44:G47"/>
    <mergeCell ref="A26:A29"/>
    <mergeCell ref="A44:A47"/>
    <mergeCell ref="B25:G25"/>
    <mergeCell ref="C8:C11"/>
    <mergeCell ref="E26:E2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ignoredErrors>
    <ignoredError sqref="A3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19">
    <pageSetUpPr fitToPage="1"/>
  </sheetPr>
  <dimension ref="A1:N29"/>
  <sheetViews>
    <sheetView showGridLines="0" tabSelected="1" view="pageBreakPreview" zoomScaleNormal="75" zoomScaleSheetLayoutView="100" workbookViewId="0">
      <selection activeCell="C38" sqref="C38"/>
    </sheetView>
  </sheetViews>
  <sheetFormatPr baseColWidth="10" defaultColWidth="19.140625" defaultRowHeight="12.75"/>
  <cols>
    <col min="1" max="13" width="15.140625" style="11" customWidth="1"/>
    <col min="14" max="14" width="13.28515625" style="11" customWidth="1"/>
    <col min="15" max="16384" width="19.140625" style="11"/>
  </cols>
  <sheetData>
    <row r="1" spans="1:14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</row>
    <row r="3" spans="1:14" s="20" customFormat="1" ht="15">
      <c r="A3" s="846" t="s">
        <v>279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365"/>
    </row>
    <row r="4" spans="1:14" ht="15">
      <c r="A4" s="847" t="s">
        <v>236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268"/>
    </row>
    <row r="5" spans="1:14" ht="14.25" customHeight="1" thickBot="1">
      <c r="A5" s="219"/>
      <c r="B5" s="219"/>
      <c r="C5" s="219"/>
    </row>
    <row r="6" spans="1:14" ht="12.75" customHeight="1">
      <c r="A6" s="838" t="s">
        <v>1</v>
      </c>
      <c r="B6" s="831" t="s">
        <v>409</v>
      </c>
      <c r="C6" s="832"/>
      <c r="D6" s="832"/>
      <c r="E6" s="832"/>
      <c r="F6" s="832"/>
      <c r="G6" s="841"/>
      <c r="H6" s="831" t="s">
        <v>269</v>
      </c>
      <c r="I6" s="832"/>
      <c r="J6" s="832"/>
      <c r="K6" s="832"/>
      <c r="L6" s="832"/>
      <c r="M6" s="832"/>
    </row>
    <row r="7" spans="1:14" ht="21" customHeight="1">
      <c r="A7" s="839"/>
      <c r="B7" s="833"/>
      <c r="C7" s="834"/>
      <c r="D7" s="834"/>
      <c r="E7" s="834"/>
      <c r="F7" s="834"/>
      <c r="G7" s="842"/>
      <c r="H7" s="833"/>
      <c r="I7" s="834"/>
      <c r="J7" s="834"/>
      <c r="K7" s="834"/>
      <c r="L7" s="834"/>
      <c r="M7" s="834"/>
    </row>
    <row r="8" spans="1:14" ht="24.75" customHeight="1">
      <c r="A8" s="839"/>
      <c r="B8" s="835" t="s">
        <v>3</v>
      </c>
      <c r="C8" s="836"/>
      <c r="D8" s="835" t="s">
        <v>231</v>
      </c>
      <c r="E8" s="836"/>
      <c r="F8" s="835" t="s">
        <v>264</v>
      </c>
      <c r="G8" s="836"/>
      <c r="H8" s="835" t="s">
        <v>3</v>
      </c>
      <c r="I8" s="836"/>
      <c r="J8" s="835" t="s">
        <v>231</v>
      </c>
      <c r="K8" s="836"/>
      <c r="L8" s="835" t="s">
        <v>264</v>
      </c>
      <c r="M8" s="837"/>
    </row>
    <row r="9" spans="1:14" ht="26.25" customHeight="1" thickBot="1">
      <c r="A9" s="840"/>
      <c r="B9" s="265" t="s">
        <v>4</v>
      </c>
      <c r="C9" s="265" t="s">
        <v>5</v>
      </c>
      <c r="D9" s="265" t="s">
        <v>4</v>
      </c>
      <c r="E9" s="265" t="s">
        <v>5</v>
      </c>
      <c r="F9" s="265" t="s">
        <v>4</v>
      </c>
      <c r="G9" s="265" t="s">
        <v>5</v>
      </c>
      <c r="H9" s="265" t="s">
        <v>4</v>
      </c>
      <c r="I9" s="265" t="s">
        <v>5</v>
      </c>
      <c r="J9" s="265" t="s">
        <v>4</v>
      </c>
      <c r="K9" s="265" t="s">
        <v>5</v>
      </c>
      <c r="L9" s="265" t="s">
        <v>4</v>
      </c>
      <c r="M9" s="266" t="s">
        <v>5</v>
      </c>
    </row>
    <row r="10" spans="1:14" ht="21" customHeight="1">
      <c r="A10" s="220">
        <v>2005</v>
      </c>
      <c r="B10" s="213">
        <v>234.553</v>
      </c>
      <c r="C10" s="213">
        <v>136.33700000000002</v>
      </c>
      <c r="D10" s="213">
        <v>227.20400000000001</v>
      </c>
      <c r="E10" s="213">
        <v>130.47300000000001</v>
      </c>
      <c r="F10" s="213">
        <v>7.3490000000000002</v>
      </c>
      <c r="G10" s="213">
        <v>5.8639999999999999</v>
      </c>
      <c r="H10" s="213">
        <v>327.21600000000001</v>
      </c>
      <c r="I10" s="213">
        <v>21.991</v>
      </c>
      <c r="J10" s="213">
        <v>322.58600000000001</v>
      </c>
      <c r="K10" s="213">
        <v>21.248000000000001</v>
      </c>
      <c r="L10" s="213">
        <v>4.63</v>
      </c>
      <c r="M10" s="214">
        <v>0.74299999999999999</v>
      </c>
      <c r="N10"/>
    </row>
    <row r="11" spans="1:14">
      <c r="A11" s="220">
        <v>2006</v>
      </c>
      <c r="B11" s="213">
        <v>185.45099999999999</v>
      </c>
      <c r="C11" s="213">
        <v>120.497</v>
      </c>
      <c r="D11" s="213">
        <v>179.751</v>
      </c>
      <c r="E11" s="213">
        <v>114.503</v>
      </c>
      <c r="F11" s="213">
        <v>5.7</v>
      </c>
      <c r="G11" s="213">
        <v>5.9939999999999998</v>
      </c>
      <c r="H11" s="213">
        <v>338.69200000000001</v>
      </c>
      <c r="I11" s="213">
        <v>25.067</v>
      </c>
      <c r="J11" s="213">
        <v>334.37099999999998</v>
      </c>
      <c r="K11" s="213">
        <v>24.393999999999998</v>
      </c>
      <c r="L11" s="213">
        <v>4.3209999999999997</v>
      </c>
      <c r="M11" s="214">
        <v>0.67300000000000004</v>
      </c>
      <c r="N11"/>
    </row>
    <row r="12" spans="1:14">
      <c r="A12" s="220">
        <v>2007</v>
      </c>
      <c r="B12" s="213">
        <v>184.61699999999999</v>
      </c>
      <c r="C12" s="213">
        <v>126.44</v>
      </c>
      <c r="D12" s="213">
        <v>177.09</v>
      </c>
      <c r="E12" s="213">
        <v>121.298</v>
      </c>
      <c r="F12" s="213">
        <v>7.5270000000000001</v>
      </c>
      <c r="G12" s="213">
        <v>5.1420000000000003</v>
      </c>
      <c r="H12" s="213">
        <v>357.52499999999998</v>
      </c>
      <c r="I12" s="213">
        <v>34.471000000000004</v>
      </c>
      <c r="J12" s="213">
        <v>353.43</v>
      </c>
      <c r="K12" s="213">
        <v>33.688000000000002</v>
      </c>
      <c r="L12" s="213">
        <v>4.0949999999999998</v>
      </c>
      <c r="M12" s="214">
        <v>0.78300000000000003</v>
      </c>
      <c r="N12"/>
    </row>
    <row r="13" spans="1:14">
      <c r="A13" s="220" t="s">
        <v>315</v>
      </c>
      <c r="B13" s="213">
        <v>254.083</v>
      </c>
      <c r="C13" s="213">
        <v>121.85</v>
      </c>
      <c r="D13" s="213">
        <v>254.083</v>
      </c>
      <c r="E13" s="213">
        <v>121.85</v>
      </c>
      <c r="F13" s="213" t="s">
        <v>0</v>
      </c>
      <c r="G13" s="213" t="s">
        <v>0</v>
      </c>
      <c r="H13" s="213">
        <v>308.73</v>
      </c>
      <c r="I13" s="213">
        <v>28.215</v>
      </c>
      <c r="J13" s="213">
        <v>304.48500000000001</v>
      </c>
      <c r="K13" s="213">
        <v>27.533999999999999</v>
      </c>
      <c r="L13" s="213">
        <v>4.2450000000000001</v>
      </c>
      <c r="M13" s="214">
        <v>0.68100000000000005</v>
      </c>
      <c r="N13"/>
    </row>
    <row r="14" spans="1:14">
      <c r="A14" s="220">
        <v>2009</v>
      </c>
      <c r="B14" s="213">
        <v>382.255</v>
      </c>
      <c r="C14" s="213">
        <v>177.16200000000001</v>
      </c>
      <c r="D14" s="213">
        <v>382.255</v>
      </c>
      <c r="E14" s="213">
        <v>177.16200000000001</v>
      </c>
      <c r="F14" s="213" t="s">
        <v>0</v>
      </c>
      <c r="G14" s="213" t="s">
        <v>0</v>
      </c>
      <c r="H14" s="213">
        <v>184.655</v>
      </c>
      <c r="I14" s="213">
        <v>14.55</v>
      </c>
      <c r="J14" s="213">
        <v>180.761</v>
      </c>
      <c r="K14" s="213">
        <v>13.961</v>
      </c>
      <c r="L14" s="213">
        <v>3.8940000000000001</v>
      </c>
      <c r="M14" s="214">
        <v>0.58899999999999997</v>
      </c>
      <c r="N14"/>
    </row>
    <row r="15" spans="1:14">
      <c r="A15" s="220">
        <v>2010</v>
      </c>
      <c r="B15" s="213">
        <v>410.72699999999998</v>
      </c>
      <c r="C15" s="213">
        <v>161.88</v>
      </c>
      <c r="D15" s="213">
        <v>410.72699999999998</v>
      </c>
      <c r="E15" s="213">
        <v>161.88</v>
      </c>
      <c r="F15" s="213" t="s">
        <v>0</v>
      </c>
      <c r="G15" s="213" t="s">
        <v>0</v>
      </c>
      <c r="H15" s="213">
        <v>202.691</v>
      </c>
      <c r="I15" s="213">
        <v>18.652999999999999</v>
      </c>
      <c r="J15" s="213">
        <v>199.16300000000001</v>
      </c>
      <c r="K15" s="213">
        <v>18.088999999999999</v>
      </c>
      <c r="L15" s="213">
        <v>3.528</v>
      </c>
      <c r="M15" s="214">
        <v>0.56399999999999995</v>
      </c>
      <c r="N15"/>
    </row>
    <row r="16" spans="1:14">
      <c r="A16" s="220">
        <v>2011</v>
      </c>
      <c r="B16" s="213">
        <v>447.16699999999997</v>
      </c>
      <c r="C16" s="213">
        <v>160.41499999999999</v>
      </c>
      <c r="D16" s="213">
        <v>447.2</v>
      </c>
      <c r="E16" s="213">
        <v>160.41499999999999</v>
      </c>
      <c r="F16" s="213" t="s">
        <v>0</v>
      </c>
      <c r="G16" s="213" t="s">
        <v>0</v>
      </c>
      <c r="H16" s="213">
        <v>248.49600000000001</v>
      </c>
      <c r="I16" s="213">
        <v>20.803000000000001</v>
      </c>
      <c r="J16" s="213">
        <v>244.78</v>
      </c>
      <c r="K16" s="213">
        <v>20.138999999999999</v>
      </c>
      <c r="L16" s="213">
        <v>3.7160000000000002</v>
      </c>
      <c r="M16" s="214">
        <v>0.66400000000000003</v>
      </c>
      <c r="N16"/>
    </row>
    <row r="17" spans="1:14">
      <c r="A17" s="300" t="s">
        <v>424</v>
      </c>
      <c r="B17" s="213">
        <v>1812.03</v>
      </c>
      <c r="C17" s="213">
        <v>831.95100000000002</v>
      </c>
      <c r="D17" s="213">
        <v>1812.03</v>
      </c>
      <c r="E17" s="213">
        <v>831.95100000000002</v>
      </c>
      <c r="F17" s="213" t="s">
        <v>0</v>
      </c>
      <c r="G17" s="213" t="s">
        <v>0</v>
      </c>
      <c r="H17" s="213">
        <v>245.75299999999999</v>
      </c>
      <c r="I17" s="213">
        <v>21.898</v>
      </c>
      <c r="J17" s="213">
        <v>241.84800000000001</v>
      </c>
      <c r="K17" s="213">
        <v>21.082000000000001</v>
      </c>
      <c r="L17" s="213">
        <v>3.9049999999999998</v>
      </c>
      <c r="M17" s="214">
        <v>0.8165</v>
      </c>
      <c r="N17"/>
    </row>
    <row r="18" spans="1:14">
      <c r="A18" s="300">
        <v>2013</v>
      </c>
      <c r="B18" s="213">
        <v>1676.2139999999999</v>
      </c>
      <c r="C18" s="213">
        <v>698.95899999999995</v>
      </c>
      <c r="D18" s="213">
        <v>1676.2139999999999</v>
      </c>
      <c r="E18" s="213">
        <v>698.95899999999995</v>
      </c>
      <c r="F18" s="213" t="s">
        <v>0</v>
      </c>
      <c r="G18" s="213" t="s">
        <v>0</v>
      </c>
      <c r="H18" s="213">
        <v>169.50899999999999</v>
      </c>
      <c r="I18" s="213">
        <v>19.074999999999999</v>
      </c>
      <c r="J18" s="213">
        <v>164.82</v>
      </c>
      <c r="K18" s="213">
        <v>18.067</v>
      </c>
      <c r="L18" s="213">
        <v>4.6890000000000001</v>
      </c>
      <c r="M18" s="214">
        <v>1.008</v>
      </c>
      <c r="N18"/>
    </row>
    <row r="19" spans="1:14" s="267" customFormat="1">
      <c r="A19" s="556" t="s">
        <v>491</v>
      </c>
      <c r="B19" s="213">
        <v>1874.875</v>
      </c>
      <c r="C19" s="213">
        <v>734.23599999999999</v>
      </c>
      <c r="D19" s="213">
        <v>1874.875</v>
      </c>
      <c r="E19" s="213">
        <v>734.23599999999999</v>
      </c>
      <c r="F19" s="213" t="s">
        <v>0</v>
      </c>
      <c r="G19" s="213" t="s">
        <v>0</v>
      </c>
      <c r="H19" s="213">
        <v>223.01599999999999</v>
      </c>
      <c r="I19" s="213">
        <v>23.315000000000001</v>
      </c>
      <c r="J19" s="849">
        <v>240.7</v>
      </c>
      <c r="K19" s="850"/>
      <c r="L19" s="849">
        <v>5.6</v>
      </c>
      <c r="M19" s="851"/>
      <c r="N19" s="105"/>
    </row>
    <row r="20" spans="1:14" ht="13.5" thickBot="1">
      <c r="A20" s="467" t="s">
        <v>492</v>
      </c>
      <c r="B20" s="270">
        <v>1904.883</v>
      </c>
      <c r="C20" s="270">
        <v>707.23599999999999</v>
      </c>
      <c r="D20" s="213">
        <v>1904.9</v>
      </c>
      <c r="E20" s="213">
        <v>707.2</v>
      </c>
      <c r="F20" s="213" t="s">
        <v>0</v>
      </c>
      <c r="G20" s="213" t="s">
        <v>0</v>
      </c>
      <c r="H20" s="270">
        <v>271.041</v>
      </c>
      <c r="I20" s="270">
        <v>31.283000000000001</v>
      </c>
      <c r="J20" s="852">
        <v>296.73</v>
      </c>
      <c r="K20" s="853"/>
      <c r="L20" s="854">
        <v>5.5940000000000003</v>
      </c>
      <c r="M20" s="854"/>
      <c r="N20" s="469" t="s">
        <v>74</v>
      </c>
    </row>
    <row r="21" spans="1:14">
      <c r="A21" s="844" t="s">
        <v>388</v>
      </c>
      <c r="B21" s="845"/>
      <c r="C21" s="845"/>
      <c r="D21" s="845"/>
      <c r="E21" s="224"/>
      <c r="F21" s="224"/>
      <c r="G21" s="224"/>
      <c r="H21" s="222"/>
      <c r="I21" s="222"/>
      <c r="J21" s="222"/>
      <c r="K21" s="222"/>
      <c r="L21" s="222"/>
      <c r="M21" s="222"/>
    </row>
    <row r="22" spans="1:14">
      <c r="A22" s="813" t="s">
        <v>171</v>
      </c>
      <c r="B22" s="813"/>
      <c r="C22" s="813"/>
      <c r="D22" s="813"/>
      <c r="E22" s="813"/>
      <c r="F22" s="813"/>
      <c r="G22" s="813"/>
      <c r="H22" s="813"/>
      <c r="I22" s="813"/>
      <c r="J22" s="813"/>
    </row>
    <row r="23" spans="1:14">
      <c r="A23" s="813" t="s">
        <v>160</v>
      </c>
      <c r="B23" s="813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/>
      <c r="N23" s="80"/>
    </row>
    <row r="24" spans="1:14">
      <c r="A24" s="843" t="s">
        <v>227</v>
      </c>
      <c r="B24" s="843"/>
      <c r="C24"/>
      <c r="D24"/>
      <c r="E24"/>
      <c r="F24"/>
      <c r="G24"/>
      <c r="H24"/>
      <c r="I24"/>
      <c r="J24"/>
      <c r="K24"/>
      <c r="L24"/>
      <c r="M24"/>
    </row>
    <row r="25" spans="1:14">
      <c r="A25" s="790" t="s">
        <v>406</v>
      </c>
      <c r="B25" s="790"/>
      <c r="C25" s="790"/>
      <c r="D25" s="790"/>
      <c r="E25" s="790"/>
      <c r="F25" s="790"/>
      <c r="G25" s="790"/>
      <c r="H25" s="790"/>
      <c r="I25" s="790"/>
      <c r="J25" s="790"/>
      <c r="K25" s="790"/>
      <c r="L25" s="790"/>
      <c r="M25" s="790"/>
    </row>
    <row r="26" spans="1:14">
      <c r="A26" s="790" t="s">
        <v>407</v>
      </c>
      <c r="B26" s="790"/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</row>
    <row r="27" spans="1:14">
      <c r="A27" s="790" t="s">
        <v>408</v>
      </c>
      <c r="B27" s="790"/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</row>
    <row r="28" spans="1:14">
      <c r="A28" s="848" t="s">
        <v>427</v>
      </c>
      <c r="B28" s="830"/>
      <c r="C28" s="830"/>
      <c r="D28" s="830"/>
      <c r="E28" s="830"/>
    </row>
    <row r="29" spans="1:14">
      <c r="A29" s="830" t="s">
        <v>445</v>
      </c>
      <c r="B29" s="830"/>
      <c r="C29" s="830"/>
    </row>
  </sheetData>
  <mergeCells count="25">
    <mergeCell ref="A25:M25"/>
    <mergeCell ref="A26:M26"/>
    <mergeCell ref="A27:M27"/>
    <mergeCell ref="A28:E28"/>
    <mergeCell ref="H8:I8"/>
    <mergeCell ref="J19:K19"/>
    <mergeCell ref="L19:M19"/>
    <mergeCell ref="J20:K20"/>
    <mergeCell ref="L20:M20"/>
    <mergeCell ref="A29:C29"/>
    <mergeCell ref="A1:M1"/>
    <mergeCell ref="H6:M7"/>
    <mergeCell ref="J8:K8"/>
    <mergeCell ref="L8:M8"/>
    <mergeCell ref="A6:A9"/>
    <mergeCell ref="B8:C8"/>
    <mergeCell ref="B6:G7"/>
    <mergeCell ref="A22:J22"/>
    <mergeCell ref="F8:G8"/>
    <mergeCell ref="A24:B24"/>
    <mergeCell ref="A21:D21"/>
    <mergeCell ref="A3:M3"/>
    <mergeCell ref="A4:M4"/>
    <mergeCell ref="A23:L23"/>
    <mergeCell ref="D8:E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Hoja20">
    <pageSetUpPr fitToPage="1"/>
  </sheetPr>
  <dimension ref="A1:P47"/>
  <sheetViews>
    <sheetView showGridLines="0" topLeftCell="A7" zoomScale="75" zoomScaleNormal="75" zoomScaleSheetLayoutView="75" workbookViewId="0">
      <selection activeCell="C38" sqref="C38"/>
    </sheetView>
  </sheetViews>
  <sheetFormatPr baseColWidth="10" defaultColWidth="19.140625" defaultRowHeight="12.75"/>
  <cols>
    <col min="1" max="1" width="10.7109375" style="11" customWidth="1"/>
    <col min="2" max="13" width="18.140625" style="11" customWidth="1"/>
    <col min="14" max="15" width="10.7109375" style="11" customWidth="1"/>
    <col min="16" max="16384" width="19.140625" style="11"/>
  </cols>
  <sheetData>
    <row r="1" spans="1:16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121"/>
      <c r="O1" s="121"/>
    </row>
    <row r="3" spans="1:16" s="20" customFormat="1" ht="15">
      <c r="A3" s="846" t="s">
        <v>432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365"/>
      <c r="O3" s="365"/>
      <c r="P3" s="365"/>
    </row>
    <row r="4" spans="1:16" ht="15">
      <c r="A4" s="847" t="s">
        <v>433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268"/>
      <c r="O4" s="268"/>
    </row>
    <row r="5" spans="1:16" ht="14.25" customHeight="1" thickBot="1">
      <c r="A5" s="219"/>
      <c r="B5" s="219"/>
      <c r="C5" s="219"/>
      <c r="D5" s="219"/>
      <c r="E5" s="219"/>
    </row>
    <row r="6" spans="1:16" s="4" customFormat="1" ht="21.75" customHeight="1">
      <c r="A6" s="257"/>
      <c r="B6" s="860" t="s">
        <v>410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7"/>
      <c r="O6" s="87"/>
    </row>
    <row r="7" spans="1:16" s="4" customFormat="1" ht="12.75" customHeight="1">
      <c r="A7" s="821" t="s">
        <v>1</v>
      </c>
      <c r="B7" s="861" t="s">
        <v>3</v>
      </c>
      <c r="C7" s="862" t="s">
        <v>266</v>
      </c>
      <c r="D7" s="862" t="s">
        <v>242</v>
      </c>
      <c r="E7" s="863" t="s">
        <v>243</v>
      </c>
      <c r="F7" s="863" t="s">
        <v>244</v>
      </c>
      <c r="G7" s="863" t="s">
        <v>245</v>
      </c>
      <c r="H7" s="863" t="s">
        <v>246</v>
      </c>
      <c r="I7" s="863" t="s">
        <v>247</v>
      </c>
      <c r="J7" s="863" t="s">
        <v>248</v>
      </c>
      <c r="K7" s="863" t="s">
        <v>267</v>
      </c>
      <c r="L7" s="863" t="s">
        <v>268</v>
      </c>
      <c r="M7" s="829" t="s">
        <v>250</v>
      </c>
    </row>
    <row r="8" spans="1:16" s="4" customFormat="1">
      <c r="A8" s="821"/>
      <c r="B8" s="827"/>
      <c r="C8" s="824"/>
      <c r="D8" s="824"/>
      <c r="E8" s="826"/>
      <c r="F8" s="826"/>
      <c r="G8" s="826"/>
      <c r="H8" s="826"/>
      <c r="I8" s="826"/>
      <c r="J8" s="826"/>
      <c r="K8" s="826"/>
      <c r="L8" s="826"/>
      <c r="M8" s="865"/>
    </row>
    <row r="9" spans="1:16" s="4" customFormat="1">
      <c r="A9" s="821"/>
      <c r="B9" s="827"/>
      <c r="C9" s="824"/>
      <c r="D9" s="824"/>
      <c r="E9" s="826"/>
      <c r="F9" s="826"/>
      <c r="G9" s="826"/>
      <c r="H9" s="826"/>
      <c r="I9" s="826"/>
      <c r="J9" s="826"/>
      <c r="K9" s="826"/>
      <c r="L9" s="826"/>
      <c r="M9" s="865"/>
    </row>
    <row r="10" spans="1:16" s="4" customFormat="1" ht="13.5" thickBot="1">
      <c r="A10" s="822"/>
      <c r="B10" s="828"/>
      <c r="C10" s="825"/>
      <c r="D10" s="825"/>
      <c r="E10" s="864"/>
      <c r="F10" s="864"/>
      <c r="G10" s="864"/>
      <c r="H10" s="864"/>
      <c r="I10" s="864"/>
      <c r="J10" s="864"/>
      <c r="K10" s="864"/>
      <c r="L10" s="864"/>
      <c r="M10" s="866"/>
    </row>
    <row r="11" spans="1:16" s="4" customFormat="1">
      <c r="A11" s="253">
        <v>2005</v>
      </c>
      <c r="B11" s="213">
        <v>370.89299999999997</v>
      </c>
      <c r="C11" s="213">
        <v>34.253</v>
      </c>
      <c r="D11" s="213">
        <v>61.968000000000004</v>
      </c>
      <c r="E11" s="213">
        <v>74.010999999999996</v>
      </c>
      <c r="F11" s="213">
        <v>62.08</v>
      </c>
      <c r="G11" s="213">
        <v>49.204000000000001</v>
      </c>
      <c r="H11" s="213">
        <v>35.073999999999998</v>
      </c>
      <c r="I11" s="213">
        <v>24.805</v>
      </c>
      <c r="J11" s="213">
        <v>14.654999999999999</v>
      </c>
      <c r="K11" s="213">
        <v>9.2989999999999995</v>
      </c>
      <c r="L11" s="213">
        <v>4.7439999999999998</v>
      </c>
      <c r="M11" s="214">
        <v>0.71399999999999997</v>
      </c>
    </row>
    <row r="12" spans="1:16" s="4" customFormat="1">
      <c r="A12" s="253">
        <v>2006</v>
      </c>
      <c r="B12" s="213">
        <v>305.94900000000001</v>
      </c>
      <c r="C12" s="213">
        <v>31.753</v>
      </c>
      <c r="D12" s="213">
        <v>49.179000000000002</v>
      </c>
      <c r="E12" s="213">
        <v>54.908000000000001</v>
      </c>
      <c r="F12" s="213">
        <v>48.981000000000002</v>
      </c>
      <c r="G12" s="213">
        <v>40.322000000000003</v>
      </c>
      <c r="H12" s="213">
        <v>30.952999999999999</v>
      </c>
      <c r="I12" s="213">
        <v>23.024000000000001</v>
      </c>
      <c r="J12" s="213">
        <v>13.653</v>
      </c>
      <c r="K12" s="213">
        <v>8.2249999999999996</v>
      </c>
      <c r="L12" s="213">
        <v>4.2949999999999999</v>
      </c>
      <c r="M12" s="214">
        <v>0.60499999999999998</v>
      </c>
    </row>
    <row r="13" spans="1:16" s="4" customFormat="1">
      <c r="A13" s="253">
        <v>2007</v>
      </c>
      <c r="B13" s="213">
        <v>311.05799999999999</v>
      </c>
      <c r="C13" s="213">
        <v>32.125999999999998</v>
      </c>
      <c r="D13" s="213">
        <v>48.945</v>
      </c>
      <c r="E13" s="213">
        <v>53.543999999999997</v>
      </c>
      <c r="F13" s="213">
        <v>49.154000000000003</v>
      </c>
      <c r="G13" s="213">
        <v>41.715000000000003</v>
      </c>
      <c r="H13" s="213">
        <v>32.945999999999998</v>
      </c>
      <c r="I13" s="213">
        <v>24.547999999999998</v>
      </c>
      <c r="J13" s="213">
        <v>14.78</v>
      </c>
      <c r="K13" s="213">
        <v>8.6479999999999997</v>
      </c>
      <c r="L13" s="213">
        <v>3.9980000000000002</v>
      </c>
      <c r="M13" s="214">
        <v>0.61</v>
      </c>
    </row>
    <row r="14" spans="1:16" s="4" customFormat="1">
      <c r="A14" s="253" t="s">
        <v>314</v>
      </c>
      <c r="B14" s="213">
        <v>375.94</v>
      </c>
      <c r="C14" s="213">
        <v>35.238999999999997</v>
      </c>
      <c r="D14" s="213">
        <v>58.734999999999999</v>
      </c>
      <c r="E14" s="213">
        <v>65.725999999999999</v>
      </c>
      <c r="F14" s="213">
        <v>63.363</v>
      </c>
      <c r="G14" s="213">
        <v>52.744</v>
      </c>
      <c r="H14" s="213">
        <v>41.359000000000002</v>
      </c>
      <c r="I14" s="213">
        <v>29.11</v>
      </c>
      <c r="J14" s="213">
        <v>17.052</v>
      </c>
      <c r="K14" s="213">
        <v>8.5690000000000008</v>
      </c>
      <c r="L14" s="213">
        <v>3.4</v>
      </c>
      <c r="M14" s="214">
        <v>0.60599999999999998</v>
      </c>
    </row>
    <row r="15" spans="1:16" s="4" customFormat="1">
      <c r="A15" s="253">
        <v>2009</v>
      </c>
      <c r="B15" s="213">
        <v>559.42999999999995</v>
      </c>
      <c r="C15" s="213">
        <v>44.323</v>
      </c>
      <c r="D15" s="213">
        <v>89.534999999999997</v>
      </c>
      <c r="E15" s="213">
        <v>95.453999999999994</v>
      </c>
      <c r="F15" s="213">
        <v>98.034999999999997</v>
      </c>
      <c r="G15" s="213">
        <v>83.192999999999998</v>
      </c>
      <c r="H15" s="213">
        <v>65.221000000000004</v>
      </c>
      <c r="I15" s="213">
        <v>42.551000000000002</v>
      </c>
      <c r="J15" s="213">
        <v>24.641999999999999</v>
      </c>
      <c r="K15" s="213">
        <v>11.455</v>
      </c>
      <c r="L15" s="213">
        <v>4.3250000000000002</v>
      </c>
      <c r="M15" s="214">
        <v>0.66900000000000004</v>
      </c>
    </row>
    <row r="16" spans="1:16" s="4" customFormat="1">
      <c r="A16" s="253">
        <v>2010</v>
      </c>
      <c r="B16" s="213">
        <v>572.61199999999997</v>
      </c>
      <c r="C16" s="213">
        <v>41.581000000000003</v>
      </c>
      <c r="D16" s="213">
        <v>89.081000000000003</v>
      </c>
      <c r="E16" s="213">
        <v>93.176000000000002</v>
      </c>
      <c r="F16" s="213">
        <v>101.315</v>
      </c>
      <c r="G16" s="213">
        <v>86.777000000000001</v>
      </c>
      <c r="H16" s="213">
        <v>69.561999999999998</v>
      </c>
      <c r="I16" s="213">
        <v>45.664000000000001</v>
      </c>
      <c r="J16" s="213">
        <v>27.509</v>
      </c>
      <c r="K16" s="213">
        <v>12.717000000000001</v>
      </c>
      <c r="L16" s="213">
        <v>4.6150000000000002</v>
      </c>
      <c r="M16" s="214">
        <v>0.59399999999999997</v>
      </c>
    </row>
    <row r="17" spans="1:13" s="4" customFormat="1">
      <c r="A17" s="253">
        <v>2011</v>
      </c>
      <c r="B17" s="213">
        <v>607.58399999999995</v>
      </c>
      <c r="C17" s="213">
        <v>36.936</v>
      </c>
      <c r="D17" s="213">
        <v>87.641999999999996</v>
      </c>
      <c r="E17" s="213">
        <v>94.039000000000001</v>
      </c>
      <c r="F17" s="213">
        <v>108.304</v>
      </c>
      <c r="G17" s="213">
        <v>95.896000000000001</v>
      </c>
      <c r="H17" s="213">
        <v>79.557000000000002</v>
      </c>
      <c r="I17" s="213">
        <v>52.027999999999999</v>
      </c>
      <c r="J17" s="213">
        <v>32.393000000000001</v>
      </c>
      <c r="K17" s="213">
        <v>15.074999999999999</v>
      </c>
      <c r="L17" s="213">
        <v>5.0839999999999996</v>
      </c>
      <c r="M17" s="214">
        <v>0.61899999999999999</v>
      </c>
    </row>
    <row r="18" spans="1:13" s="4" customFormat="1">
      <c r="A18" s="253" t="s">
        <v>405</v>
      </c>
      <c r="B18" s="213">
        <v>2643.982</v>
      </c>
      <c r="C18" s="214">
        <v>76.403999999999996</v>
      </c>
      <c r="D18" s="214">
        <v>276.88400000000001</v>
      </c>
      <c r="E18" s="214">
        <v>330.53500000000003</v>
      </c>
      <c r="F18" s="214">
        <v>406.73200000000003</v>
      </c>
      <c r="G18" s="214">
        <v>398.22800000000001</v>
      </c>
      <c r="H18" s="214">
        <v>381.952</v>
      </c>
      <c r="I18" s="214">
        <v>330.16500000000002</v>
      </c>
      <c r="J18" s="214">
        <v>234.352</v>
      </c>
      <c r="K18" s="214">
        <v>126.39400000000001</v>
      </c>
      <c r="L18" s="214">
        <v>72.662000000000006</v>
      </c>
      <c r="M18" s="214">
        <v>9.6449999999999996</v>
      </c>
    </row>
    <row r="19" spans="1:13" s="4" customFormat="1">
      <c r="A19" s="253">
        <v>2013</v>
      </c>
      <c r="B19" s="213">
        <v>2375.1729999999998</v>
      </c>
      <c r="C19" s="214">
        <v>64.760999999999996</v>
      </c>
      <c r="D19" s="214">
        <v>256.84100000000001</v>
      </c>
      <c r="E19" s="213">
        <v>302.51100000000002</v>
      </c>
      <c r="F19" s="213">
        <v>363.56799999999998</v>
      </c>
      <c r="G19" s="213">
        <v>367.262</v>
      </c>
      <c r="H19" s="213">
        <v>342.553</v>
      </c>
      <c r="I19" s="213">
        <v>299.89499999999998</v>
      </c>
      <c r="J19" s="213">
        <v>208.77600000000001</v>
      </c>
      <c r="K19" s="213">
        <v>107.249</v>
      </c>
      <c r="L19" s="213">
        <v>54.625999999999998</v>
      </c>
      <c r="M19" s="214">
        <v>7.1130000000000004</v>
      </c>
    </row>
    <row r="20" spans="1:13" s="4" customFormat="1">
      <c r="A20" s="557">
        <v>2014</v>
      </c>
      <c r="B20" s="213">
        <v>2609.1109999999999</v>
      </c>
      <c r="C20" s="213">
        <v>74.525000000000006</v>
      </c>
      <c r="D20" s="213">
        <v>279.15800000000002</v>
      </c>
      <c r="E20" s="855">
        <v>2069.48</v>
      </c>
      <c r="F20" s="869"/>
      <c r="G20" s="869"/>
      <c r="H20" s="869"/>
      <c r="I20" s="869"/>
      <c r="J20" s="870"/>
      <c r="K20" s="855">
        <v>184.74799999999999</v>
      </c>
      <c r="L20" s="869"/>
      <c r="M20" s="869"/>
    </row>
    <row r="21" spans="1:13" s="4" customFormat="1" ht="13.5" thickBot="1">
      <c r="A21" s="466" t="s">
        <v>483</v>
      </c>
      <c r="B21" s="270">
        <v>2612.12</v>
      </c>
      <c r="C21" s="270">
        <v>81580</v>
      </c>
      <c r="D21" s="270">
        <v>275.06299999999999</v>
      </c>
      <c r="E21" s="852">
        <v>2059.1819999999998</v>
      </c>
      <c r="F21" s="867"/>
      <c r="G21" s="867"/>
      <c r="H21" s="867"/>
      <c r="I21" s="867"/>
      <c r="J21" s="868"/>
      <c r="K21" s="852">
        <v>194.87200000000001</v>
      </c>
      <c r="L21" s="867"/>
      <c r="M21" s="867"/>
    </row>
    <row r="22" spans="1:13">
      <c r="A22" s="122"/>
      <c r="B22"/>
      <c r="C22"/>
      <c r="D22"/>
      <c r="E22"/>
      <c r="F22"/>
      <c r="G22"/>
      <c r="H22"/>
      <c r="I22"/>
    </row>
    <row r="23" spans="1:13">
      <c r="A23" s="125"/>
      <c r="B23"/>
      <c r="C23"/>
      <c r="D23"/>
      <c r="E23"/>
      <c r="F23"/>
      <c r="G23"/>
      <c r="H23"/>
      <c r="I23"/>
    </row>
    <row r="24" spans="1:13" ht="13.5" thickBot="1">
      <c r="A24" s="5"/>
      <c r="B24"/>
      <c r="C24"/>
      <c r="D24"/>
      <c r="E24"/>
      <c r="F24"/>
      <c r="G24"/>
      <c r="H24"/>
      <c r="I24"/>
    </row>
    <row r="25" spans="1:13" s="4" customFormat="1" ht="25.5" customHeight="1">
      <c r="A25" s="257"/>
      <c r="B25" s="860" t="s">
        <v>269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</row>
    <row r="26" spans="1:13" s="4" customFormat="1" ht="12.75" customHeight="1">
      <c r="A26" s="821" t="s">
        <v>1</v>
      </c>
      <c r="B26" s="861" t="s">
        <v>3</v>
      </c>
      <c r="C26" s="862" t="s">
        <v>266</v>
      </c>
      <c r="D26" s="862" t="s">
        <v>242</v>
      </c>
      <c r="E26" s="863" t="s">
        <v>243</v>
      </c>
      <c r="F26" s="863" t="s">
        <v>244</v>
      </c>
      <c r="G26" s="863" t="s">
        <v>245</v>
      </c>
      <c r="H26" s="863" t="s">
        <v>246</v>
      </c>
      <c r="I26" s="863" t="s">
        <v>247</v>
      </c>
      <c r="J26" s="863" t="s">
        <v>248</v>
      </c>
      <c r="K26" s="863" t="s">
        <v>267</v>
      </c>
      <c r="L26" s="863" t="s">
        <v>268</v>
      </c>
      <c r="M26" s="829" t="s">
        <v>250</v>
      </c>
    </row>
    <row r="27" spans="1:13" s="4" customFormat="1">
      <c r="A27" s="821"/>
      <c r="B27" s="827"/>
      <c r="C27" s="824"/>
      <c r="D27" s="824"/>
      <c r="E27" s="826"/>
      <c r="F27" s="826"/>
      <c r="G27" s="826"/>
      <c r="H27" s="826"/>
      <c r="I27" s="826"/>
      <c r="J27" s="826"/>
      <c r="K27" s="826"/>
      <c r="L27" s="826"/>
      <c r="M27" s="865"/>
    </row>
    <row r="28" spans="1:13" s="4" customFormat="1">
      <c r="A28" s="821"/>
      <c r="B28" s="827"/>
      <c r="C28" s="824"/>
      <c r="D28" s="824"/>
      <c r="E28" s="826"/>
      <c r="F28" s="826"/>
      <c r="G28" s="826"/>
      <c r="H28" s="826"/>
      <c r="I28" s="826"/>
      <c r="J28" s="826"/>
      <c r="K28" s="826"/>
      <c r="L28" s="826"/>
      <c r="M28" s="865"/>
    </row>
    <row r="29" spans="1:13" s="4" customFormat="1" ht="13.5" thickBot="1">
      <c r="A29" s="822"/>
      <c r="B29" s="828"/>
      <c r="C29" s="825"/>
      <c r="D29" s="825"/>
      <c r="E29" s="864"/>
      <c r="F29" s="864"/>
      <c r="G29" s="864"/>
      <c r="H29" s="864"/>
      <c r="I29" s="864"/>
      <c r="J29" s="864"/>
      <c r="K29" s="864"/>
      <c r="L29" s="864"/>
      <c r="M29" s="866"/>
    </row>
    <row r="30" spans="1:13" s="4" customFormat="1">
      <c r="A30" s="253">
        <v>2005</v>
      </c>
      <c r="B30" s="213">
        <v>349.20699999999999</v>
      </c>
      <c r="C30" s="213">
        <v>13.055</v>
      </c>
      <c r="D30" s="213">
        <v>72.966999999999999</v>
      </c>
      <c r="E30" s="213">
        <v>70.906999999999996</v>
      </c>
      <c r="F30" s="213">
        <v>55.558</v>
      </c>
      <c r="G30" s="213">
        <v>42.96</v>
      </c>
      <c r="H30" s="213">
        <v>36.463000000000001</v>
      </c>
      <c r="I30" s="213">
        <v>27.074999999999999</v>
      </c>
      <c r="J30" s="213">
        <v>18.109000000000002</v>
      </c>
      <c r="K30" s="213">
        <v>9.4209999999999994</v>
      </c>
      <c r="L30" s="213">
        <v>2.456</v>
      </c>
      <c r="M30" s="214">
        <v>0.22600000000000001</v>
      </c>
    </row>
    <row r="31" spans="1:13" s="4" customFormat="1">
      <c r="A31" s="253">
        <v>2006</v>
      </c>
      <c r="B31" s="213">
        <v>363.75900000000001</v>
      </c>
      <c r="C31" s="213">
        <v>17.86</v>
      </c>
      <c r="D31" s="213">
        <v>64.700999999999993</v>
      </c>
      <c r="E31" s="213">
        <v>73.37</v>
      </c>
      <c r="F31" s="213">
        <v>60.834000000000003</v>
      </c>
      <c r="G31" s="213">
        <v>46.722000000000001</v>
      </c>
      <c r="H31" s="213">
        <v>36.981000000000002</v>
      </c>
      <c r="I31" s="213">
        <v>32.033999999999999</v>
      </c>
      <c r="J31" s="213">
        <v>18.986999999999998</v>
      </c>
      <c r="K31" s="213">
        <v>8.9440000000000008</v>
      </c>
      <c r="L31" s="213">
        <v>2.883</v>
      </c>
      <c r="M31" s="214">
        <v>0.437</v>
      </c>
    </row>
    <row r="32" spans="1:13" s="4" customFormat="1">
      <c r="A32" s="253">
        <v>2007</v>
      </c>
      <c r="B32" s="213">
        <v>391.99599999999998</v>
      </c>
      <c r="C32" s="213">
        <v>14.173</v>
      </c>
      <c r="D32" s="213">
        <v>74.073999999999998</v>
      </c>
      <c r="E32" s="213">
        <v>73.605999999999995</v>
      </c>
      <c r="F32" s="213">
        <v>71.489999999999995</v>
      </c>
      <c r="G32" s="213">
        <v>55.284999999999997</v>
      </c>
      <c r="H32" s="213">
        <v>41.078000000000003</v>
      </c>
      <c r="I32" s="213">
        <v>30.006</v>
      </c>
      <c r="J32" s="213">
        <v>19.303999999999998</v>
      </c>
      <c r="K32" s="213">
        <v>9.2520000000000007</v>
      </c>
      <c r="L32" s="213">
        <v>3.2549999999999999</v>
      </c>
      <c r="M32" s="214">
        <v>0.435</v>
      </c>
    </row>
    <row r="33" spans="1:13" s="4" customFormat="1">
      <c r="A33" s="253">
        <v>2008</v>
      </c>
      <c r="B33" s="213">
        <v>336.94499999999999</v>
      </c>
      <c r="C33" s="213">
        <v>7.274</v>
      </c>
      <c r="D33" s="213">
        <v>61.658999999999999</v>
      </c>
      <c r="E33" s="213">
        <v>61.4</v>
      </c>
      <c r="F33" s="213">
        <v>62.146999999999998</v>
      </c>
      <c r="G33" s="213">
        <v>49.866</v>
      </c>
      <c r="H33" s="213">
        <v>36.530999999999999</v>
      </c>
      <c r="I33" s="213">
        <v>27.157</v>
      </c>
      <c r="J33" s="213">
        <v>18.908999999999999</v>
      </c>
      <c r="K33" s="213">
        <v>8.8889999999999993</v>
      </c>
      <c r="L33" s="213">
        <v>2.76</v>
      </c>
      <c r="M33" s="214">
        <v>0.35099999999999998</v>
      </c>
    </row>
    <row r="34" spans="1:13" s="4" customFormat="1">
      <c r="A34" s="253">
        <v>2009</v>
      </c>
      <c r="B34" s="213">
        <v>199.20599999999999</v>
      </c>
      <c r="C34" s="213">
        <v>3.3210000000000002</v>
      </c>
      <c r="D34" s="213">
        <v>30.501000000000001</v>
      </c>
      <c r="E34" s="213">
        <v>33.457000000000001</v>
      </c>
      <c r="F34" s="213">
        <v>35.652000000000001</v>
      </c>
      <c r="G34" s="213">
        <v>29.484999999999999</v>
      </c>
      <c r="H34" s="213">
        <v>22.908000000000001</v>
      </c>
      <c r="I34" s="213">
        <v>19.853999999999999</v>
      </c>
      <c r="J34" s="213">
        <v>15.366</v>
      </c>
      <c r="K34" s="213">
        <v>6.5179999999999998</v>
      </c>
      <c r="L34" s="213">
        <v>1.94</v>
      </c>
      <c r="M34" s="214">
        <v>0.20399999999999999</v>
      </c>
    </row>
    <row r="35" spans="1:13" s="4" customFormat="1">
      <c r="A35" s="253">
        <v>2010</v>
      </c>
      <c r="B35" s="213">
        <v>221.34399999999999</v>
      </c>
      <c r="C35" s="213">
        <v>2.87</v>
      </c>
      <c r="D35" s="213">
        <v>30.991</v>
      </c>
      <c r="E35" s="213">
        <v>39.311</v>
      </c>
      <c r="F35" s="213">
        <v>40.673999999999999</v>
      </c>
      <c r="G35" s="213">
        <v>35.912999999999997</v>
      </c>
      <c r="H35" s="213">
        <v>26.198</v>
      </c>
      <c r="I35" s="213">
        <v>21.34</v>
      </c>
      <c r="J35" s="213">
        <v>15.43</v>
      </c>
      <c r="K35" s="213">
        <v>6.774</v>
      </c>
      <c r="L35" s="213">
        <v>1.6839999999999999</v>
      </c>
      <c r="M35" s="214">
        <v>0.158</v>
      </c>
    </row>
    <row r="36" spans="1:13" s="4" customFormat="1">
      <c r="A36" s="253">
        <v>2011</v>
      </c>
      <c r="B36" s="213">
        <v>269.29899999999998</v>
      </c>
      <c r="C36" s="213">
        <v>2.129</v>
      </c>
      <c r="D36" s="213">
        <v>30.331</v>
      </c>
      <c r="E36" s="213">
        <v>50.284999999999997</v>
      </c>
      <c r="F36" s="213">
        <v>53.152000000000001</v>
      </c>
      <c r="G36" s="213">
        <v>44.625</v>
      </c>
      <c r="H36" s="213">
        <v>34.906999999999996</v>
      </c>
      <c r="I36" s="213">
        <v>25.358000000000001</v>
      </c>
      <c r="J36" s="213">
        <v>18.597999999999999</v>
      </c>
      <c r="K36" s="213">
        <v>7.883</v>
      </c>
      <c r="L36" s="213">
        <v>1.7490000000000001</v>
      </c>
      <c r="M36" s="214">
        <v>0.28100000000000003</v>
      </c>
    </row>
    <row r="37" spans="1:13" s="4" customFormat="1">
      <c r="A37" s="253" t="s">
        <v>423</v>
      </c>
      <c r="B37" s="213">
        <v>267.65100000000001</v>
      </c>
      <c r="C37" s="213">
        <v>1.889</v>
      </c>
      <c r="D37" s="213">
        <v>21.506</v>
      </c>
      <c r="E37" s="213">
        <v>51.706000000000003</v>
      </c>
      <c r="F37" s="213">
        <v>52.369</v>
      </c>
      <c r="G37" s="213">
        <v>46.814999999999998</v>
      </c>
      <c r="H37" s="213">
        <v>36.06</v>
      </c>
      <c r="I37" s="213">
        <v>27.443999999999999</v>
      </c>
      <c r="J37" s="213">
        <v>18.951000000000001</v>
      </c>
      <c r="K37" s="213">
        <v>7.9939999999999998</v>
      </c>
      <c r="L37" s="213">
        <v>2.4860000000000002</v>
      </c>
      <c r="M37" s="214">
        <v>0.43099999999999999</v>
      </c>
    </row>
    <row r="38" spans="1:13" s="4" customFormat="1">
      <c r="A38" s="253">
        <v>2013</v>
      </c>
      <c r="B38" s="213">
        <v>188.584</v>
      </c>
      <c r="C38" s="213">
        <v>2.488</v>
      </c>
      <c r="D38" s="213">
        <v>18.13</v>
      </c>
      <c r="E38" s="213">
        <v>30.675000000000001</v>
      </c>
      <c r="F38" s="213">
        <v>34.155000000000001</v>
      </c>
      <c r="G38" s="213">
        <v>30.103000000000002</v>
      </c>
      <c r="H38" s="213">
        <v>24.396999999999998</v>
      </c>
      <c r="I38" s="213">
        <v>20.815999999999999</v>
      </c>
      <c r="J38" s="213">
        <v>16.736000000000001</v>
      </c>
      <c r="K38" s="213">
        <v>8.1969999999999992</v>
      </c>
      <c r="L38" s="213">
        <v>2.5590000000000002</v>
      </c>
      <c r="M38" s="214">
        <v>0.32800000000000001</v>
      </c>
    </row>
    <row r="39" spans="1:13">
      <c r="A39" s="557">
        <v>2014</v>
      </c>
      <c r="B39" s="213">
        <v>246.33099999999999</v>
      </c>
      <c r="C39" s="213">
        <v>5.8230000000000004</v>
      </c>
      <c r="D39" s="213">
        <v>29.367000000000001</v>
      </c>
      <c r="E39" s="855">
        <v>196.77799999999999</v>
      </c>
      <c r="F39" s="856"/>
      <c r="G39" s="856"/>
      <c r="H39" s="856"/>
      <c r="I39" s="856"/>
      <c r="J39" s="857"/>
      <c r="K39" s="858">
        <v>14.335000000000001</v>
      </c>
      <c r="L39" s="858"/>
      <c r="M39" s="855"/>
    </row>
    <row r="40" spans="1:13" ht="13.5" thickBot="1">
      <c r="A40" s="466" t="s">
        <v>483</v>
      </c>
      <c r="B40" s="270">
        <v>302.32400000000001</v>
      </c>
      <c r="C40" s="270">
        <v>4.6459999999999999</v>
      </c>
      <c r="D40" s="270">
        <v>36.279000000000003</v>
      </c>
      <c r="E40" s="852">
        <v>244.624</v>
      </c>
      <c r="F40" s="854"/>
      <c r="G40" s="854"/>
      <c r="H40" s="854"/>
      <c r="I40" s="854"/>
      <c r="J40" s="853"/>
      <c r="K40" s="859">
        <v>16.728000000000002</v>
      </c>
      <c r="L40" s="859"/>
      <c r="M40" s="852"/>
    </row>
    <row r="41" spans="1:13">
      <c r="A41" s="845" t="s">
        <v>388</v>
      </c>
      <c r="B41" s="845"/>
      <c r="C41" s="845"/>
      <c r="D41" s="845"/>
      <c r="E41"/>
      <c r="F41"/>
      <c r="G41"/>
      <c r="H41"/>
      <c r="I41"/>
    </row>
    <row r="42" spans="1:13">
      <c r="A42" s="813" t="s">
        <v>171</v>
      </c>
      <c r="B42" s="813"/>
      <c r="C42" s="813"/>
      <c r="D42" s="813"/>
      <c r="E42" s="813"/>
      <c r="F42" s="813"/>
      <c r="G42" s="813"/>
      <c r="H42" s="813"/>
      <c r="I42" s="813"/>
      <c r="J42" s="813"/>
    </row>
    <row r="43" spans="1:13">
      <c r="A43" s="813" t="s">
        <v>160</v>
      </c>
      <c r="B43" s="813"/>
      <c r="C43" s="813"/>
      <c r="D43" s="813"/>
      <c r="E43" s="813"/>
      <c r="F43" s="813"/>
      <c r="G43" s="813"/>
      <c r="H43" s="813"/>
      <c r="I43" s="813"/>
      <c r="J43" s="813"/>
    </row>
    <row r="44" spans="1:13">
      <c r="A44" s="790" t="s">
        <v>406</v>
      </c>
      <c r="B44" s="790"/>
      <c r="C44" s="790"/>
      <c r="D44" s="790"/>
      <c r="E44" s="790"/>
      <c r="F44" s="790"/>
      <c r="G44" s="790"/>
      <c r="H44" s="790"/>
      <c r="I44" s="790"/>
      <c r="J44" s="790"/>
      <c r="K44" s="790"/>
      <c r="L44" s="790"/>
      <c r="M44" s="790"/>
    </row>
    <row r="45" spans="1:13">
      <c r="A45" s="790" t="s">
        <v>407</v>
      </c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</row>
    <row r="46" spans="1:13">
      <c r="A46" s="790" t="s">
        <v>408</v>
      </c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</row>
    <row r="47" spans="1:13">
      <c r="A47" s="848" t="s">
        <v>428</v>
      </c>
      <c r="B47" s="830"/>
      <c r="C47" s="830"/>
      <c r="D47" s="830"/>
      <c r="E47" s="830"/>
    </row>
  </sheetData>
  <mergeCells count="46">
    <mergeCell ref="A3:M3"/>
    <mergeCell ref="A1:M1"/>
    <mergeCell ref="A4:M4"/>
    <mergeCell ref="M26:M29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B25:M25"/>
    <mergeCell ref="G7:G10"/>
    <mergeCell ref="H7:H10"/>
    <mergeCell ref="I7:I10"/>
    <mergeCell ref="J7:J10"/>
    <mergeCell ref="E21:J21"/>
    <mergeCell ref="K21:M21"/>
    <mergeCell ref="E20:J20"/>
    <mergeCell ref="K20:M20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E39:J39"/>
    <mergeCell ref="K39:M39"/>
    <mergeCell ref="A45:M45"/>
    <mergeCell ref="A46:M46"/>
    <mergeCell ref="A47:E47"/>
    <mergeCell ref="E40:J40"/>
    <mergeCell ref="K40:M40"/>
    <mergeCell ref="A42:J42"/>
    <mergeCell ref="A43:J43"/>
    <mergeCell ref="A41:D41"/>
    <mergeCell ref="A44:M44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IV44"/>
  <sheetViews>
    <sheetView showGridLines="0" topLeftCell="G1" zoomScaleNormal="100" zoomScaleSheetLayoutView="75" workbookViewId="0">
      <selection activeCell="C38" sqref="C38"/>
    </sheetView>
  </sheetViews>
  <sheetFormatPr baseColWidth="10" defaultColWidth="19.140625" defaultRowHeight="12.75"/>
  <cols>
    <col min="1" max="13" width="12.85546875" style="11" customWidth="1"/>
    <col min="14" max="16384" width="19.140625" style="11"/>
  </cols>
  <sheetData>
    <row r="1" spans="1:18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/>
      <c r="O1"/>
      <c r="P1"/>
      <c r="Q1"/>
      <c r="R1"/>
    </row>
    <row r="3" spans="1:18" s="20" customFormat="1" ht="15">
      <c r="A3" s="846" t="s">
        <v>434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365"/>
    </row>
    <row r="4" spans="1:18" ht="15">
      <c r="A4" s="847" t="s">
        <v>237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</row>
    <row r="5" spans="1:18" ht="13.5" thickBo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8" ht="12.75" customHeight="1">
      <c r="A6" s="838" t="s">
        <v>1</v>
      </c>
      <c r="B6" s="831" t="s">
        <v>411</v>
      </c>
      <c r="C6" s="832"/>
      <c r="D6" s="832"/>
      <c r="E6" s="832"/>
      <c r="F6" s="832"/>
      <c r="G6" s="841"/>
      <c r="H6" s="831" t="s">
        <v>265</v>
      </c>
      <c r="I6" s="832"/>
      <c r="J6" s="832"/>
      <c r="K6" s="832"/>
      <c r="L6" s="832"/>
      <c r="M6" s="832"/>
    </row>
    <row r="7" spans="1:18">
      <c r="A7" s="839"/>
      <c r="B7" s="833"/>
      <c r="C7" s="834"/>
      <c r="D7" s="834"/>
      <c r="E7" s="834"/>
      <c r="F7" s="834"/>
      <c r="G7" s="842"/>
      <c r="H7" s="833"/>
      <c r="I7" s="834"/>
      <c r="J7" s="834"/>
      <c r="K7" s="834"/>
      <c r="L7" s="834"/>
      <c r="M7" s="834"/>
    </row>
    <row r="8" spans="1:18" ht="15" customHeight="1">
      <c r="A8" s="839"/>
      <c r="B8" s="871" t="s">
        <v>3</v>
      </c>
      <c r="C8" s="872"/>
      <c r="D8" s="871" t="s">
        <v>231</v>
      </c>
      <c r="E8" s="872"/>
      <c r="F8" s="871" t="s">
        <v>264</v>
      </c>
      <c r="G8" s="872"/>
      <c r="H8" s="835" t="s">
        <v>3</v>
      </c>
      <c r="I8" s="836"/>
      <c r="J8" s="871" t="s">
        <v>231</v>
      </c>
      <c r="K8" s="872"/>
      <c r="L8" s="871" t="s">
        <v>264</v>
      </c>
      <c r="M8" s="873"/>
    </row>
    <row r="9" spans="1:18" ht="13.5" thickBot="1">
      <c r="A9" s="840"/>
      <c r="B9" s="265" t="s">
        <v>4</v>
      </c>
      <c r="C9" s="265" t="s">
        <v>5</v>
      </c>
      <c r="D9" s="265" t="s">
        <v>4</v>
      </c>
      <c r="E9" s="265" t="s">
        <v>5</v>
      </c>
      <c r="F9" s="265" t="s">
        <v>4</v>
      </c>
      <c r="G9" s="265" t="s">
        <v>5</v>
      </c>
      <c r="H9" s="265" t="s">
        <v>4</v>
      </c>
      <c r="I9" s="265" t="s">
        <v>5</v>
      </c>
      <c r="J9" s="265" t="s">
        <v>4</v>
      </c>
      <c r="K9" s="265" t="s">
        <v>5</v>
      </c>
      <c r="L9" s="265" t="s">
        <v>4</v>
      </c>
      <c r="M9" s="266" t="s">
        <v>5</v>
      </c>
    </row>
    <row r="10" spans="1:18">
      <c r="A10" s="220">
        <v>2005</v>
      </c>
      <c r="B10" s="213">
        <v>203.22</v>
      </c>
      <c r="C10" s="213">
        <v>128.84199999999998</v>
      </c>
      <c r="D10" s="213">
        <v>187.702</v>
      </c>
      <c r="E10" s="213">
        <v>119.58799999999999</v>
      </c>
      <c r="F10" s="213">
        <v>15.518000000000001</v>
      </c>
      <c r="G10" s="213">
        <v>9.2539999999999996</v>
      </c>
      <c r="H10" s="213">
        <v>328.62099999999998</v>
      </c>
      <c r="I10" s="213">
        <v>22.18</v>
      </c>
      <c r="J10" s="213">
        <v>323.55799999999999</v>
      </c>
      <c r="K10" s="213">
        <v>21.189</v>
      </c>
      <c r="L10" s="213">
        <v>5.0629999999999997</v>
      </c>
      <c r="M10" s="214">
        <v>0.99099999999999999</v>
      </c>
      <c r="N10"/>
    </row>
    <row r="11" spans="1:18">
      <c r="A11" s="220">
        <v>2006</v>
      </c>
      <c r="B11" s="213">
        <v>201.881</v>
      </c>
      <c r="C11" s="213">
        <v>111.95699999999999</v>
      </c>
      <c r="D11" s="213">
        <v>188.179</v>
      </c>
      <c r="E11" s="213">
        <v>102.886</v>
      </c>
      <c r="F11" s="213">
        <v>13.702</v>
      </c>
      <c r="G11" s="213">
        <v>9.0709999999999997</v>
      </c>
      <c r="H11" s="213">
        <v>339.78200000000004</v>
      </c>
      <c r="I11" s="213">
        <v>25.053000000000001</v>
      </c>
      <c r="J11" s="213">
        <v>335.18900000000002</v>
      </c>
      <c r="K11" s="213">
        <v>24.119</v>
      </c>
      <c r="L11" s="213">
        <v>4.593</v>
      </c>
      <c r="M11" s="214">
        <v>0.93400000000000005</v>
      </c>
      <c r="N11"/>
    </row>
    <row r="12" spans="1:18">
      <c r="A12" s="220">
        <v>2007</v>
      </c>
      <c r="B12" s="213">
        <v>341.66300000000001</v>
      </c>
      <c r="C12" s="213">
        <v>208.71800000000002</v>
      </c>
      <c r="D12" s="213">
        <v>171.55099999999999</v>
      </c>
      <c r="E12" s="213">
        <v>113.53100000000001</v>
      </c>
      <c r="F12" s="213">
        <v>170.11199999999999</v>
      </c>
      <c r="G12" s="213">
        <v>95.186999999999998</v>
      </c>
      <c r="H12" s="213">
        <v>358.92</v>
      </c>
      <c r="I12" s="213">
        <v>34.590000000000003</v>
      </c>
      <c r="J12" s="213">
        <v>354.68099999999998</v>
      </c>
      <c r="K12" s="213">
        <v>33.683</v>
      </c>
      <c r="L12" s="213">
        <v>4.2389999999999999</v>
      </c>
      <c r="M12" s="214">
        <v>0.90700000000000003</v>
      </c>
      <c r="N12"/>
    </row>
    <row r="13" spans="1:18">
      <c r="A13" s="220" t="s">
        <v>315</v>
      </c>
      <c r="B13" s="213">
        <v>191.57</v>
      </c>
      <c r="C13" s="213">
        <v>114.319</v>
      </c>
      <c r="D13" s="213">
        <v>191.57</v>
      </c>
      <c r="E13" s="213">
        <v>114.319</v>
      </c>
      <c r="F13" s="213" t="s">
        <v>429</v>
      </c>
      <c r="G13" s="213" t="s">
        <v>429</v>
      </c>
      <c r="H13" s="213">
        <v>311.06100000000004</v>
      </c>
      <c r="I13" s="213">
        <v>28.558</v>
      </c>
      <c r="J13" s="213">
        <v>306.51400000000001</v>
      </c>
      <c r="K13" s="213">
        <v>27.687999999999999</v>
      </c>
      <c r="L13" s="213">
        <v>4.5469999999999997</v>
      </c>
      <c r="M13" s="214">
        <v>0.87</v>
      </c>
      <c r="N13"/>
    </row>
    <row r="14" spans="1:18">
      <c r="A14" s="220">
        <v>2009</v>
      </c>
      <c r="B14" s="213">
        <v>292.113</v>
      </c>
      <c r="C14" s="213">
        <v>154.63300000000001</v>
      </c>
      <c r="D14" s="213">
        <v>292.113</v>
      </c>
      <c r="E14" s="213">
        <v>154.63300000000001</v>
      </c>
      <c r="F14" s="213" t="s">
        <v>429</v>
      </c>
      <c r="G14" s="213" t="s">
        <v>429</v>
      </c>
      <c r="H14" s="213">
        <v>185.684</v>
      </c>
      <c r="I14" s="213">
        <v>15.067</v>
      </c>
      <c r="J14" s="213">
        <v>181.66</v>
      </c>
      <c r="K14" s="213">
        <v>14.278</v>
      </c>
      <c r="L14" s="213">
        <v>4.024</v>
      </c>
      <c r="M14" s="214">
        <v>0.78900000000000003</v>
      </c>
      <c r="N14"/>
    </row>
    <row r="15" spans="1:18">
      <c r="A15" s="300">
        <v>2010</v>
      </c>
      <c r="B15" s="213">
        <v>352.06400000000002</v>
      </c>
      <c r="C15" s="213">
        <v>152.405</v>
      </c>
      <c r="D15" s="213">
        <v>352.06400000000002</v>
      </c>
      <c r="E15" s="213">
        <v>152.405</v>
      </c>
      <c r="F15" s="213" t="s">
        <v>429</v>
      </c>
      <c r="G15" s="213" t="s">
        <v>429</v>
      </c>
      <c r="H15" s="213">
        <v>204.78200000000001</v>
      </c>
      <c r="I15" s="213">
        <v>19.116</v>
      </c>
      <c r="J15" s="213">
        <v>200.83500000000001</v>
      </c>
      <c r="K15" s="213">
        <v>18.291</v>
      </c>
      <c r="L15" s="213">
        <v>3.9470000000000001</v>
      </c>
      <c r="M15" s="214">
        <v>0.82499999999999996</v>
      </c>
      <c r="N15"/>
    </row>
    <row r="16" spans="1:18">
      <c r="A16" s="300" t="s">
        <v>412</v>
      </c>
      <c r="B16" s="213">
        <v>878</v>
      </c>
      <c r="C16" s="213">
        <v>503.51799999999997</v>
      </c>
      <c r="D16" s="213">
        <v>878</v>
      </c>
      <c r="E16" s="213">
        <v>503.51799999999997</v>
      </c>
      <c r="F16" s="213" t="s">
        <v>429</v>
      </c>
      <c r="G16" s="213" t="s">
        <v>429</v>
      </c>
      <c r="H16" s="213">
        <v>249.62899999999999</v>
      </c>
      <c r="I16" s="213">
        <v>21.076000000000001</v>
      </c>
      <c r="J16" s="213">
        <v>245.64400000000001</v>
      </c>
      <c r="K16" s="213">
        <v>20.173999999999999</v>
      </c>
      <c r="L16" s="213">
        <v>3.9849999999999999</v>
      </c>
      <c r="M16" s="214">
        <v>0.90200000000000002</v>
      </c>
      <c r="N16"/>
    </row>
    <row r="17" spans="1:256">
      <c r="A17" s="300" t="s">
        <v>425</v>
      </c>
      <c r="B17" s="213">
        <v>1532.223</v>
      </c>
      <c r="C17" s="213">
        <v>736.75199999999995</v>
      </c>
      <c r="D17" s="213">
        <v>1532.223</v>
      </c>
      <c r="E17" s="213">
        <v>736.75199999999995</v>
      </c>
      <c r="F17" s="213" t="s">
        <v>429</v>
      </c>
      <c r="G17" s="213" t="s">
        <v>429</v>
      </c>
      <c r="H17" s="213">
        <v>247.196</v>
      </c>
      <c r="I17" s="213">
        <v>22.318000000000001</v>
      </c>
      <c r="J17" s="213">
        <v>243.06200000000001</v>
      </c>
      <c r="K17" s="213">
        <v>21.274000000000001</v>
      </c>
      <c r="L17" s="213">
        <v>4.1340000000000003</v>
      </c>
      <c r="M17" s="214">
        <v>1.044</v>
      </c>
      <c r="N17"/>
    </row>
    <row r="18" spans="1:256">
      <c r="A18" s="300">
        <v>2013</v>
      </c>
      <c r="B18" s="213">
        <v>1581.8130000000001</v>
      </c>
      <c r="C18" s="213">
        <v>676.32799999999997</v>
      </c>
      <c r="D18" s="213">
        <v>1581.8130000000001</v>
      </c>
      <c r="E18" s="213">
        <v>676.32799999999997</v>
      </c>
      <c r="F18" s="213" t="s">
        <v>429</v>
      </c>
      <c r="G18" s="213" t="s">
        <v>429</v>
      </c>
      <c r="H18" s="213">
        <v>170.012</v>
      </c>
      <c r="I18" s="213">
        <v>18.992999999999999</v>
      </c>
      <c r="J18" s="213">
        <v>165.25399999999999</v>
      </c>
      <c r="K18" s="213">
        <v>17.847999999999999</v>
      </c>
      <c r="L18" s="213">
        <v>4.758</v>
      </c>
      <c r="M18" s="214">
        <v>1.145</v>
      </c>
    </row>
    <row r="19" spans="1:256">
      <c r="A19" s="556" t="s">
        <v>493</v>
      </c>
      <c r="B19" s="213">
        <v>1931.7</v>
      </c>
      <c r="C19" s="213">
        <v>754.4</v>
      </c>
      <c r="D19" s="213">
        <v>1931.7</v>
      </c>
      <c r="E19" s="213">
        <v>754.4</v>
      </c>
      <c r="F19" s="213" t="s">
        <v>429</v>
      </c>
      <c r="G19" s="213" t="s">
        <v>429</v>
      </c>
      <c r="H19" s="213">
        <v>223.5</v>
      </c>
      <c r="I19" s="213">
        <v>23.6</v>
      </c>
      <c r="J19" s="849">
        <v>240.84399999999999</v>
      </c>
      <c r="K19" s="850"/>
      <c r="L19" s="849">
        <v>6.2469999999999999</v>
      </c>
      <c r="M19" s="851"/>
    </row>
    <row r="20" spans="1:256" ht="13.5" thickBot="1">
      <c r="A20" s="467" t="s">
        <v>494</v>
      </c>
      <c r="B20" s="270">
        <v>1831.9939999999999</v>
      </c>
      <c r="C20" s="270">
        <v>681.09799999999996</v>
      </c>
      <c r="D20" s="270">
        <v>1831.9939999999999</v>
      </c>
      <c r="E20" s="270">
        <v>681.09799999999996</v>
      </c>
      <c r="F20" s="270" t="s">
        <v>429</v>
      </c>
      <c r="G20" s="270" t="s">
        <v>429</v>
      </c>
      <c r="H20" s="270">
        <v>274.39800000000002</v>
      </c>
      <c r="I20" s="270">
        <v>31.378</v>
      </c>
      <c r="J20" s="849">
        <v>305.77600000000001</v>
      </c>
      <c r="K20" s="850"/>
      <c r="L20" s="854">
        <v>8.0370000000000008</v>
      </c>
      <c r="M20" s="854"/>
    </row>
    <row r="21" spans="1:256">
      <c r="A21" s="217" t="s">
        <v>389</v>
      </c>
      <c r="B21" s="224"/>
      <c r="C21" s="224"/>
      <c r="D21" s="224"/>
      <c r="E21" s="224"/>
      <c r="F21" s="224"/>
      <c r="G21" s="224"/>
      <c r="H21" s="222"/>
      <c r="I21" s="222"/>
      <c r="J21" s="222"/>
      <c r="K21" s="222"/>
      <c r="L21" s="222"/>
      <c r="M21" s="222"/>
    </row>
    <row r="22" spans="1:256">
      <c r="A22" s="125" t="s">
        <v>171</v>
      </c>
      <c r="B22" s="77"/>
      <c r="C22" s="77"/>
      <c r="D22" s="77"/>
      <c r="E22" s="77"/>
      <c r="F22" s="77"/>
      <c r="G22" s="77"/>
    </row>
    <row r="23" spans="1:256">
      <c r="A23" s="125" t="s">
        <v>160</v>
      </c>
      <c r="B23" s="77"/>
      <c r="C23" s="77"/>
      <c r="D23" s="77"/>
      <c r="E23" s="77"/>
      <c r="F23" s="77"/>
      <c r="G23" s="77"/>
      <c r="H23"/>
      <c r="I23"/>
      <c r="J23"/>
      <c r="K23"/>
      <c r="L23"/>
      <c r="M23"/>
      <c r="N23" s="80"/>
    </row>
    <row r="24" spans="1:256" s="267" customFormat="1" ht="12.75" customHeight="1">
      <c r="A24" s="5" t="s">
        <v>227</v>
      </c>
      <c r="B24"/>
      <c r="C24"/>
      <c r="D24"/>
      <c r="E24"/>
      <c r="F24"/>
      <c r="G24"/>
      <c r="H24"/>
      <c r="I24"/>
      <c r="J24"/>
      <c r="K24"/>
      <c r="L24"/>
      <c r="M24"/>
      <c r="N24" s="385"/>
      <c r="O24" s="385"/>
      <c r="P24" s="35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  <c r="AM24" s="874"/>
      <c r="AN24" s="874"/>
      <c r="AO24" s="874"/>
      <c r="AP24" s="874"/>
      <c r="AQ24" s="874"/>
      <c r="AR24" s="874"/>
      <c r="AS24" s="874"/>
      <c r="AT24" s="874"/>
      <c r="AU24" s="874"/>
      <c r="AV24" s="874"/>
      <c r="AW24" s="874"/>
      <c r="AX24" s="874"/>
      <c r="AY24" s="874"/>
      <c r="AZ24" s="874"/>
      <c r="BA24" s="874"/>
      <c r="BB24" s="874"/>
      <c r="BC24" s="874"/>
      <c r="BD24" s="874"/>
      <c r="BE24" s="874"/>
      <c r="BF24" s="874"/>
      <c r="BG24" s="874"/>
      <c r="BH24" s="874"/>
      <c r="BI24" s="874"/>
      <c r="BJ24" s="874"/>
      <c r="BK24" s="874"/>
      <c r="BL24" s="874"/>
      <c r="BM24" s="874"/>
      <c r="BN24" s="874"/>
      <c r="BO24" s="874"/>
      <c r="BP24" s="874"/>
      <c r="BQ24" s="874"/>
      <c r="BR24" s="874"/>
      <c r="BS24" s="874"/>
      <c r="BT24" s="874"/>
      <c r="BU24" s="874"/>
      <c r="BV24" s="874"/>
      <c r="BW24" s="874"/>
      <c r="BX24" s="874"/>
      <c r="BY24" s="874"/>
      <c r="BZ24" s="874"/>
      <c r="CA24" s="874"/>
      <c r="CB24" s="874"/>
      <c r="CC24" s="874"/>
      <c r="CD24" s="874"/>
      <c r="CE24" s="874"/>
      <c r="CF24" s="874"/>
      <c r="CG24" s="874"/>
      <c r="CH24" s="874"/>
      <c r="CI24" s="874"/>
      <c r="CJ24" s="874"/>
      <c r="CK24" s="874"/>
      <c r="CL24" s="874"/>
      <c r="CM24" s="874"/>
      <c r="CN24" s="874"/>
      <c r="CO24" s="874"/>
      <c r="CP24" s="874"/>
      <c r="CQ24" s="874"/>
      <c r="CR24" s="874"/>
      <c r="CS24" s="874"/>
      <c r="CT24" s="874"/>
      <c r="CU24" s="874"/>
      <c r="CV24" s="874"/>
      <c r="CW24" s="874"/>
      <c r="CX24" s="874"/>
      <c r="CY24" s="874"/>
      <c r="CZ24" s="874"/>
      <c r="DA24" s="874"/>
      <c r="DB24" s="874"/>
      <c r="DC24" s="874"/>
      <c r="DD24" s="874"/>
      <c r="DE24" s="874"/>
      <c r="DF24" s="874"/>
      <c r="DG24" s="874"/>
      <c r="DH24" s="874"/>
      <c r="DI24" s="874"/>
      <c r="DJ24" s="874"/>
      <c r="DK24" s="874"/>
      <c r="DL24" s="874"/>
      <c r="DM24" s="874"/>
      <c r="DN24" s="874"/>
      <c r="DO24" s="874"/>
      <c r="DP24" s="874"/>
      <c r="DQ24" s="874"/>
      <c r="DR24" s="874"/>
      <c r="DS24" s="874"/>
      <c r="DT24" s="874"/>
      <c r="DU24" s="874"/>
      <c r="DV24" s="874"/>
      <c r="DW24" s="874"/>
      <c r="DX24" s="874"/>
      <c r="DY24" s="874"/>
      <c r="DZ24" s="874"/>
      <c r="EA24" s="874"/>
      <c r="EB24" s="874"/>
      <c r="EC24" s="874"/>
      <c r="ED24" s="874"/>
      <c r="EE24" s="874"/>
      <c r="EF24" s="874"/>
      <c r="EG24" s="874"/>
      <c r="EH24" s="874"/>
      <c r="EI24" s="874"/>
      <c r="EJ24" s="874"/>
      <c r="EK24" s="874"/>
      <c r="EL24" s="874"/>
      <c r="EM24" s="874"/>
      <c r="EN24" s="874"/>
      <c r="EO24" s="874"/>
      <c r="EP24" s="874"/>
      <c r="EQ24" s="874"/>
      <c r="ER24" s="874"/>
      <c r="ES24" s="874"/>
      <c r="ET24" s="874"/>
      <c r="EU24" s="874"/>
      <c r="EV24" s="874"/>
      <c r="EW24" s="874"/>
      <c r="EX24" s="874"/>
      <c r="EY24" s="874"/>
      <c r="EZ24" s="874"/>
      <c r="FA24" s="874"/>
      <c r="FB24" s="874"/>
      <c r="FC24" s="874"/>
      <c r="FD24" s="874"/>
      <c r="FE24" s="874"/>
      <c r="FF24" s="874"/>
      <c r="FG24" s="874"/>
      <c r="FH24" s="874"/>
      <c r="FI24" s="874"/>
      <c r="FJ24" s="874"/>
      <c r="FK24" s="874"/>
      <c r="FL24" s="874"/>
      <c r="FM24" s="874"/>
      <c r="FN24" s="874"/>
      <c r="FO24" s="874"/>
      <c r="FP24" s="874"/>
      <c r="FQ24" s="874"/>
      <c r="FR24" s="874"/>
      <c r="FS24" s="874"/>
      <c r="FT24" s="874"/>
      <c r="FU24" s="874"/>
      <c r="FV24" s="874"/>
      <c r="FW24" s="874"/>
      <c r="FX24" s="874"/>
      <c r="FY24" s="874"/>
      <c r="FZ24" s="874"/>
      <c r="GA24" s="874"/>
      <c r="GB24" s="874"/>
      <c r="GC24" s="874"/>
      <c r="GD24" s="874"/>
      <c r="GE24" s="874"/>
      <c r="GF24" s="874"/>
      <c r="GG24" s="874"/>
      <c r="GH24" s="874"/>
      <c r="GI24" s="874"/>
      <c r="GJ24" s="874"/>
      <c r="GK24" s="874"/>
      <c r="GL24" s="874"/>
      <c r="GM24" s="874"/>
      <c r="GN24" s="874"/>
      <c r="GO24" s="874"/>
      <c r="GP24" s="874"/>
      <c r="GQ24" s="874"/>
      <c r="GR24" s="874"/>
      <c r="GS24" s="874"/>
      <c r="GT24" s="874"/>
      <c r="GU24" s="874"/>
      <c r="GV24" s="874"/>
      <c r="GW24" s="874"/>
      <c r="GX24" s="874"/>
      <c r="GY24" s="874"/>
      <c r="GZ24" s="874"/>
      <c r="HA24" s="874"/>
      <c r="HB24" s="874"/>
      <c r="HC24" s="874"/>
      <c r="HD24" s="874"/>
      <c r="HE24" s="874"/>
      <c r="HF24" s="874"/>
      <c r="HG24" s="874"/>
      <c r="HH24" s="874"/>
      <c r="HI24" s="874"/>
      <c r="HJ24" s="874"/>
      <c r="HK24" s="874"/>
      <c r="HL24" s="874"/>
      <c r="HM24" s="874"/>
      <c r="HN24" s="874"/>
      <c r="HO24" s="874"/>
      <c r="HP24" s="874"/>
      <c r="HQ24" s="874"/>
      <c r="HR24" s="874"/>
      <c r="HS24" s="874"/>
      <c r="HT24" s="874"/>
      <c r="HU24" s="874"/>
      <c r="HV24" s="874"/>
      <c r="HW24" s="874"/>
      <c r="HX24" s="874"/>
      <c r="HY24" s="874"/>
      <c r="HZ24" s="874"/>
      <c r="IA24" s="874"/>
      <c r="IB24" s="874"/>
      <c r="IC24" s="874"/>
      <c r="ID24" s="874"/>
      <c r="IE24" s="874"/>
      <c r="IF24" s="874"/>
      <c r="IG24" s="874"/>
      <c r="IH24" s="874"/>
      <c r="II24" s="874"/>
      <c r="IJ24" s="874"/>
      <c r="IK24" s="874"/>
      <c r="IL24" s="874"/>
      <c r="IM24" s="874"/>
      <c r="IN24" s="874"/>
      <c r="IO24" s="874"/>
      <c r="IP24" s="874"/>
      <c r="IQ24" s="874"/>
      <c r="IR24" s="874"/>
      <c r="IS24" s="874"/>
      <c r="IT24" s="874"/>
      <c r="IU24" s="874"/>
      <c r="IV24" s="874"/>
    </row>
    <row r="25" spans="1:256">
      <c r="A25" s="385" t="s">
        <v>413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</row>
    <row r="26" spans="1:256">
      <c r="A26" s="790" t="s">
        <v>414</v>
      </c>
      <c r="B26" s="790"/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</row>
    <row r="27" spans="1:256">
      <c r="A27" s="790" t="s">
        <v>407</v>
      </c>
      <c r="B27" s="790"/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</row>
    <row r="28" spans="1:256">
      <c r="A28" s="790" t="s">
        <v>408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</row>
    <row r="29" spans="1:256">
      <c r="A29" s="848" t="s">
        <v>427</v>
      </c>
      <c r="B29" s="830"/>
      <c r="C29" s="830"/>
      <c r="D29" s="830"/>
      <c r="E29" s="830"/>
    </row>
    <row r="30" spans="1:256">
      <c r="A30" s="521" t="s">
        <v>476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256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6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</row>
    <row r="36" spans="1:13">
      <c r="A36"/>
      <c r="B36"/>
      <c r="C36"/>
      <c r="D36"/>
      <c r="E36"/>
      <c r="F36"/>
      <c r="G36"/>
    </row>
    <row r="37" spans="1:13">
      <c r="A37"/>
      <c r="B37"/>
      <c r="C37"/>
      <c r="D37"/>
      <c r="E37"/>
      <c r="F37"/>
      <c r="G37"/>
    </row>
    <row r="38" spans="1:13">
      <c r="A38"/>
      <c r="B38"/>
      <c r="C38"/>
      <c r="D38"/>
      <c r="E38"/>
      <c r="F38"/>
      <c r="G38"/>
    </row>
    <row r="39" spans="1:13">
      <c r="A39"/>
      <c r="B39"/>
      <c r="C39"/>
      <c r="D39"/>
      <c r="E39"/>
      <c r="F39"/>
      <c r="G39"/>
    </row>
    <row r="40" spans="1:13">
      <c r="A40"/>
      <c r="B40"/>
      <c r="C40"/>
      <c r="D40"/>
      <c r="E40"/>
      <c r="F40"/>
      <c r="G40"/>
    </row>
    <row r="41" spans="1:13">
      <c r="A41"/>
      <c r="B41"/>
      <c r="C41"/>
      <c r="D41"/>
      <c r="E41"/>
      <c r="F41"/>
      <c r="G41"/>
    </row>
    <row r="42" spans="1:13">
      <c r="A42"/>
      <c r="B42"/>
      <c r="C42"/>
      <c r="D42"/>
      <c r="E42"/>
      <c r="F42"/>
      <c r="G42"/>
    </row>
    <row r="43" spans="1:13">
      <c r="A43"/>
      <c r="B43"/>
      <c r="C43"/>
      <c r="D43"/>
      <c r="E43"/>
      <c r="F43"/>
      <c r="G43"/>
    </row>
    <row r="44" spans="1:13">
      <c r="A44"/>
      <c r="B44"/>
      <c r="C44"/>
      <c r="D44"/>
      <c r="E44"/>
      <c r="F44"/>
      <c r="G44"/>
    </row>
  </sheetData>
  <mergeCells count="80">
    <mergeCell ref="A27:M27"/>
    <mergeCell ref="A28:M28"/>
    <mergeCell ref="A29:E29"/>
    <mergeCell ref="GW24:GZ24"/>
    <mergeCell ref="IG24:IJ24"/>
    <mergeCell ref="FY24:GB24"/>
    <mergeCell ref="GC24:GF24"/>
    <mergeCell ref="GG24:GJ24"/>
    <mergeCell ref="GK24:GN24"/>
    <mergeCell ref="HA24:HD24"/>
    <mergeCell ref="HE24:HH24"/>
    <mergeCell ref="HI24:HL24"/>
    <mergeCell ref="HM24:HP24"/>
    <mergeCell ref="A26:M26"/>
    <mergeCell ref="EC24:EF24"/>
    <mergeCell ref="EG24:EJ24"/>
    <mergeCell ref="FI24:FL24"/>
    <mergeCell ref="FM24:FP24"/>
    <mergeCell ref="FQ24:FT24"/>
    <mergeCell ref="GS24:GV24"/>
    <mergeCell ref="FU24:FX24"/>
    <mergeCell ref="GO24:GR24"/>
    <mergeCell ref="IS24:IV24"/>
    <mergeCell ref="HQ24:HT24"/>
    <mergeCell ref="HU24:HX24"/>
    <mergeCell ref="HY24:IB24"/>
    <mergeCell ref="IC24:IF24"/>
    <mergeCell ref="IK24:IN24"/>
    <mergeCell ref="IO24:IR24"/>
    <mergeCell ref="EW24:EZ24"/>
    <mergeCell ref="FA24:FD24"/>
    <mergeCell ref="FE24:FH24"/>
    <mergeCell ref="DM24:DP24"/>
    <mergeCell ref="DQ24:DT24"/>
    <mergeCell ref="DU24:DX24"/>
    <mergeCell ref="DY24:EB24"/>
    <mergeCell ref="EK24:EN24"/>
    <mergeCell ref="EO24:ER24"/>
    <mergeCell ref="ES24:EV24"/>
    <mergeCell ref="CW24:CZ24"/>
    <mergeCell ref="DA24:DD24"/>
    <mergeCell ref="DE24:DH24"/>
    <mergeCell ref="DI24:DL24"/>
    <mergeCell ref="CG24:CJ24"/>
    <mergeCell ref="CK24:CN24"/>
    <mergeCell ref="CO24:CR24"/>
    <mergeCell ref="CS24:CV24"/>
    <mergeCell ref="BQ24:BT24"/>
    <mergeCell ref="BU24:BX24"/>
    <mergeCell ref="BY24:CB24"/>
    <mergeCell ref="CC24:CF24"/>
    <mergeCell ref="BA24:BD24"/>
    <mergeCell ref="BE24:BH24"/>
    <mergeCell ref="BI24:BL24"/>
    <mergeCell ref="BM24:BP24"/>
    <mergeCell ref="Q24:T24"/>
    <mergeCell ref="AK24:AN24"/>
    <mergeCell ref="AO24:AR24"/>
    <mergeCell ref="AS24:AV24"/>
    <mergeCell ref="AW24:AZ24"/>
    <mergeCell ref="U24:X24"/>
    <mergeCell ref="Y24:AB24"/>
    <mergeCell ref="AC24:AF24"/>
    <mergeCell ref="AG24:AJ24"/>
    <mergeCell ref="A1:M1"/>
    <mergeCell ref="A6:A9"/>
    <mergeCell ref="A4:M4"/>
    <mergeCell ref="J8:K8"/>
    <mergeCell ref="L8:M8"/>
    <mergeCell ref="H6:M7"/>
    <mergeCell ref="F8:G8"/>
    <mergeCell ref="B8:C8"/>
    <mergeCell ref="D8:E8"/>
    <mergeCell ref="B6:G7"/>
    <mergeCell ref="H8:I8"/>
    <mergeCell ref="J19:K19"/>
    <mergeCell ref="L19:M19"/>
    <mergeCell ref="A3:M3"/>
    <mergeCell ref="L20:M20"/>
    <mergeCell ref="J20:K20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IV48"/>
  <sheetViews>
    <sheetView showGridLines="0" view="pageBreakPreview" zoomScale="75" zoomScaleNormal="75" workbookViewId="0">
      <selection activeCell="C38" sqref="C38"/>
    </sheetView>
  </sheetViews>
  <sheetFormatPr baseColWidth="10" defaultColWidth="19.140625" defaultRowHeight="12.75"/>
  <cols>
    <col min="1" max="1" width="11.28515625" style="11" customWidth="1"/>
    <col min="2" max="13" width="14.5703125" style="11" customWidth="1"/>
    <col min="14" max="15" width="10.7109375" style="11" customWidth="1"/>
    <col min="16" max="16" width="7.28515625" style="11" customWidth="1"/>
    <col min="17" max="16384" width="19.140625" style="11"/>
  </cols>
  <sheetData>
    <row r="1" spans="1:20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121"/>
      <c r="O1" s="121"/>
      <c r="P1"/>
      <c r="Q1"/>
      <c r="R1"/>
      <c r="S1"/>
      <c r="T1"/>
    </row>
    <row r="3" spans="1:20" s="20" customFormat="1" ht="15">
      <c r="A3" s="846" t="s">
        <v>280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365"/>
      <c r="O3" s="365"/>
    </row>
    <row r="4" spans="1:20" ht="15">
      <c r="A4" s="847" t="s">
        <v>237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268"/>
      <c r="O4" s="268"/>
    </row>
    <row r="5" spans="1:20" ht="13.5" thickBo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67"/>
      <c r="O5" s="267"/>
    </row>
    <row r="6" spans="1:20" s="4" customFormat="1" ht="16.5">
      <c r="A6" s="257"/>
      <c r="B6" s="823" t="s">
        <v>415</v>
      </c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7"/>
      <c r="O6" s="87"/>
    </row>
    <row r="7" spans="1:20" s="4" customFormat="1" ht="12.75" customHeight="1">
      <c r="A7" s="821" t="s">
        <v>1</v>
      </c>
      <c r="B7" s="827" t="s">
        <v>3</v>
      </c>
      <c r="C7" s="824" t="s">
        <v>266</v>
      </c>
      <c r="D7" s="824" t="s">
        <v>242</v>
      </c>
      <c r="E7" s="826" t="s">
        <v>243</v>
      </c>
      <c r="F7" s="826" t="s">
        <v>244</v>
      </c>
      <c r="G7" s="826" t="s">
        <v>245</v>
      </c>
      <c r="H7" s="826" t="s">
        <v>246</v>
      </c>
      <c r="I7" s="826" t="s">
        <v>247</v>
      </c>
      <c r="J7" s="826" t="s">
        <v>248</v>
      </c>
      <c r="K7" s="826" t="s">
        <v>267</v>
      </c>
      <c r="L7" s="826" t="s">
        <v>268</v>
      </c>
      <c r="M7" s="865" t="s">
        <v>250</v>
      </c>
    </row>
    <row r="8" spans="1:20" s="4" customFormat="1">
      <c r="A8" s="821"/>
      <c r="B8" s="827"/>
      <c r="C8" s="824"/>
      <c r="D8" s="824"/>
      <c r="E8" s="661"/>
      <c r="F8" s="661"/>
      <c r="G8" s="661"/>
      <c r="H8" s="661"/>
      <c r="I8" s="661"/>
      <c r="J8" s="661"/>
      <c r="K8" s="661"/>
      <c r="L8" s="661"/>
      <c r="M8" s="670"/>
    </row>
    <row r="9" spans="1:20" s="4" customFormat="1">
      <c r="A9" s="821"/>
      <c r="B9" s="827"/>
      <c r="C9" s="824"/>
      <c r="D9" s="824"/>
      <c r="E9" s="661"/>
      <c r="F9" s="661"/>
      <c r="G9" s="661"/>
      <c r="H9" s="661"/>
      <c r="I9" s="661"/>
      <c r="J9" s="661"/>
      <c r="K9" s="661"/>
      <c r="L9" s="661"/>
      <c r="M9" s="670"/>
    </row>
    <row r="10" spans="1:20" s="4" customFormat="1" ht="13.5" thickBot="1">
      <c r="A10" s="822"/>
      <c r="B10" s="828"/>
      <c r="C10" s="825"/>
      <c r="D10" s="825"/>
      <c r="E10" s="662"/>
      <c r="F10" s="662"/>
      <c r="G10" s="662"/>
      <c r="H10" s="662"/>
      <c r="I10" s="662"/>
      <c r="J10" s="662"/>
      <c r="K10" s="662"/>
      <c r="L10" s="662"/>
      <c r="M10" s="671"/>
    </row>
    <row r="11" spans="1:20" s="4" customFormat="1">
      <c r="A11" s="253">
        <v>2005</v>
      </c>
      <c r="B11" s="213">
        <v>332.06299999999999</v>
      </c>
      <c r="C11" s="213">
        <v>25.971</v>
      </c>
      <c r="D11" s="213">
        <v>46.750999999999998</v>
      </c>
      <c r="E11" s="213">
        <v>56.521000000000001</v>
      </c>
      <c r="F11" s="213">
        <v>50.945</v>
      </c>
      <c r="G11" s="213">
        <v>43.286999999999999</v>
      </c>
      <c r="H11" s="213">
        <v>31.245000000000001</v>
      </c>
      <c r="I11" s="213">
        <v>21.632000000000001</v>
      </c>
      <c r="J11" s="213">
        <v>13.295999999999999</v>
      </c>
      <c r="K11" s="213">
        <v>10.179</v>
      </c>
      <c r="L11" s="213">
        <v>8.4019999999999992</v>
      </c>
      <c r="M11" s="214">
        <v>23.774999999999999</v>
      </c>
    </row>
    <row r="12" spans="1:20" s="4" customFormat="1">
      <c r="A12" s="253">
        <v>2006</v>
      </c>
      <c r="B12" s="213">
        <v>313.83800000000002</v>
      </c>
      <c r="C12" s="213">
        <v>23.233000000000001</v>
      </c>
      <c r="D12" s="213">
        <v>44.429000000000002</v>
      </c>
      <c r="E12" s="213">
        <v>55.991999999999997</v>
      </c>
      <c r="F12" s="213">
        <v>49.728999999999999</v>
      </c>
      <c r="G12" s="213">
        <v>39.688000000000002</v>
      </c>
      <c r="H12" s="213">
        <v>29.247</v>
      </c>
      <c r="I12" s="213">
        <v>21.143000000000001</v>
      </c>
      <c r="J12" s="213">
        <v>13.147</v>
      </c>
      <c r="K12" s="213">
        <v>9.9009999999999998</v>
      </c>
      <c r="L12" s="213">
        <v>8.2609999999999992</v>
      </c>
      <c r="M12" s="214">
        <v>19.026</v>
      </c>
    </row>
    <row r="13" spans="1:20" s="4" customFormat="1">
      <c r="A13" s="253">
        <v>2007</v>
      </c>
      <c r="B13" s="213">
        <v>550.38099999999997</v>
      </c>
      <c r="C13" s="213">
        <v>22.934000000000001</v>
      </c>
      <c r="D13" s="213">
        <v>44.3</v>
      </c>
      <c r="E13" s="213">
        <v>58.488</v>
      </c>
      <c r="F13" s="213">
        <v>61.375999999999998</v>
      </c>
      <c r="G13" s="213">
        <v>61.664999999999999</v>
      </c>
      <c r="H13" s="213">
        <v>61.825000000000003</v>
      </c>
      <c r="I13" s="213">
        <v>58.566000000000003</v>
      </c>
      <c r="J13" s="213">
        <v>51.206000000000003</v>
      </c>
      <c r="K13" s="213">
        <v>53.128999999999998</v>
      </c>
      <c r="L13" s="213">
        <v>54.808999999999997</v>
      </c>
      <c r="M13" s="214">
        <v>22.007999999999999</v>
      </c>
    </row>
    <row r="14" spans="1:20" s="4" customFormat="1">
      <c r="A14" s="253" t="s">
        <v>314</v>
      </c>
      <c r="B14" s="213">
        <v>305.89100000000002</v>
      </c>
      <c r="C14" s="213">
        <v>24.059000000000001</v>
      </c>
      <c r="D14" s="213">
        <v>43.247</v>
      </c>
      <c r="E14" s="213">
        <v>49.478000000000002</v>
      </c>
      <c r="F14" s="213">
        <v>49.408999999999999</v>
      </c>
      <c r="G14" s="213">
        <v>41.601999999999997</v>
      </c>
      <c r="H14" s="213">
        <v>32.979999999999997</v>
      </c>
      <c r="I14" s="213">
        <v>24.117000000000001</v>
      </c>
      <c r="J14" s="213">
        <v>14.821</v>
      </c>
      <c r="K14" s="213">
        <v>8.7750000000000004</v>
      </c>
      <c r="L14" s="213">
        <v>5.5949999999999998</v>
      </c>
      <c r="M14" s="214">
        <v>11.789</v>
      </c>
    </row>
    <row r="15" spans="1:20" s="4" customFormat="1">
      <c r="A15" s="253">
        <v>2009</v>
      </c>
      <c r="B15" s="213">
        <v>446.75400000000002</v>
      </c>
      <c r="C15" s="213">
        <v>28.942</v>
      </c>
      <c r="D15" s="213">
        <v>63.636000000000003</v>
      </c>
      <c r="E15" s="213">
        <v>73.233999999999995</v>
      </c>
      <c r="F15" s="213">
        <v>77.646000000000001</v>
      </c>
      <c r="G15" s="213">
        <v>66.959999999999994</v>
      </c>
      <c r="H15" s="213">
        <v>52.582999999999998</v>
      </c>
      <c r="I15" s="213">
        <v>34.820999999999998</v>
      </c>
      <c r="J15" s="213">
        <v>20.794</v>
      </c>
      <c r="K15" s="213">
        <v>10.958</v>
      </c>
      <c r="L15" s="213">
        <v>6.1669999999999998</v>
      </c>
      <c r="M15" s="214">
        <v>10.996</v>
      </c>
    </row>
    <row r="16" spans="1:20" s="4" customFormat="1">
      <c r="A16" s="253">
        <v>2010</v>
      </c>
      <c r="B16" s="213">
        <v>504.47199999999998</v>
      </c>
      <c r="C16" s="213">
        <v>29.706</v>
      </c>
      <c r="D16" s="213">
        <v>72.367999999999995</v>
      </c>
      <c r="E16" s="213">
        <v>79.397000000000006</v>
      </c>
      <c r="F16" s="213">
        <v>88.242999999999995</v>
      </c>
      <c r="G16" s="213">
        <v>76.784000000000006</v>
      </c>
      <c r="H16" s="213">
        <v>61.69</v>
      </c>
      <c r="I16" s="213">
        <v>40.892000000000003</v>
      </c>
      <c r="J16" s="213">
        <v>25.233000000000001</v>
      </c>
      <c r="K16" s="213">
        <v>12.778</v>
      </c>
      <c r="L16" s="213">
        <v>6.3609999999999998</v>
      </c>
      <c r="M16" s="214">
        <v>11.007999999999999</v>
      </c>
    </row>
    <row r="17" spans="1:13" s="4" customFormat="1">
      <c r="A17" s="253">
        <v>2011</v>
      </c>
      <c r="B17" s="213">
        <v>1381.5219999999999</v>
      </c>
      <c r="C17" s="213">
        <v>45.515000000000001</v>
      </c>
      <c r="D17" s="213">
        <v>143.03100000000001</v>
      </c>
      <c r="E17" s="213">
        <v>167.63399999999999</v>
      </c>
      <c r="F17" s="213">
        <v>203.89099999999999</v>
      </c>
      <c r="G17" s="213">
        <v>196.16800000000001</v>
      </c>
      <c r="H17" s="213">
        <v>185.03100000000001</v>
      </c>
      <c r="I17" s="213">
        <v>153.304</v>
      </c>
      <c r="J17" s="213">
        <v>121.982</v>
      </c>
      <c r="K17" s="213">
        <v>86.263999999999996</v>
      </c>
      <c r="L17" s="213">
        <v>64.983000000000004</v>
      </c>
      <c r="M17" s="214">
        <v>13.701000000000001</v>
      </c>
    </row>
    <row r="18" spans="1:13" s="4" customFormat="1">
      <c r="A18" s="253" t="s">
        <v>426</v>
      </c>
      <c r="B18" s="213">
        <v>2268.9760000000001</v>
      </c>
      <c r="C18" s="213">
        <v>66.853999999999999</v>
      </c>
      <c r="D18" s="213">
        <v>243.24299999999999</v>
      </c>
      <c r="E18" s="213">
        <v>283.55799999999999</v>
      </c>
      <c r="F18" s="213">
        <v>347.43700000000001</v>
      </c>
      <c r="G18" s="213">
        <v>340.459</v>
      </c>
      <c r="H18" s="213">
        <v>327.88200000000001</v>
      </c>
      <c r="I18" s="213">
        <v>282.65899999999999</v>
      </c>
      <c r="J18" s="213">
        <v>200.07300000000001</v>
      </c>
      <c r="K18" s="213">
        <v>106.14</v>
      </c>
      <c r="L18" s="213">
        <v>61.051000000000002</v>
      </c>
      <c r="M18" s="214">
        <v>9.5969999999999995</v>
      </c>
    </row>
    <row r="19" spans="1:13" s="4" customFormat="1">
      <c r="A19" s="253">
        <v>2013</v>
      </c>
      <c r="B19" s="213">
        <v>2258.1410000000001</v>
      </c>
      <c r="C19" s="213">
        <v>58.021999999999998</v>
      </c>
      <c r="D19" s="213">
        <v>241.114</v>
      </c>
      <c r="E19" s="213">
        <v>285.53500000000003</v>
      </c>
      <c r="F19" s="213">
        <v>344.846</v>
      </c>
      <c r="G19" s="213">
        <v>348.911</v>
      </c>
      <c r="H19" s="213">
        <v>326.79500000000002</v>
      </c>
      <c r="I19" s="213">
        <v>286.8</v>
      </c>
      <c r="J19" s="213">
        <v>200.14599999999999</v>
      </c>
      <c r="K19" s="213">
        <v>103.202</v>
      </c>
      <c r="L19" s="213">
        <v>54.22</v>
      </c>
      <c r="M19" s="214">
        <v>8.5329999999999995</v>
      </c>
    </row>
    <row r="20" spans="1:13">
      <c r="A20" s="557">
        <v>2014</v>
      </c>
      <c r="B20" s="213">
        <v>2686.0819999999999</v>
      </c>
      <c r="C20" s="213">
        <v>72.631</v>
      </c>
      <c r="D20" s="213">
        <v>284.99400000000003</v>
      </c>
      <c r="E20" s="855">
        <v>2131.3789999999999</v>
      </c>
      <c r="F20" s="856"/>
      <c r="G20" s="856"/>
      <c r="H20" s="856"/>
      <c r="I20" s="856"/>
      <c r="J20" s="857"/>
      <c r="K20" s="855">
        <v>195.65700000000001</v>
      </c>
      <c r="L20" s="856"/>
      <c r="M20" s="856"/>
    </row>
    <row r="21" spans="1:13" ht="13.5" thickBot="1">
      <c r="A21" s="466" t="s">
        <v>483</v>
      </c>
      <c r="B21" s="270">
        <v>2513.0940000000001</v>
      </c>
      <c r="C21" s="270">
        <v>74.304000000000002</v>
      </c>
      <c r="D21" s="270">
        <v>262.09800000000001</v>
      </c>
      <c r="E21" s="852">
        <v>1984.221</v>
      </c>
      <c r="F21" s="854"/>
      <c r="G21" s="854"/>
      <c r="H21" s="854"/>
      <c r="I21" s="854"/>
      <c r="J21" s="853"/>
      <c r="K21" s="852">
        <v>191.02</v>
      </c>
      <c r="L21" s="854"/>
      <c r="M21" s="854"/>
    </row>
    <row r="22" spans="1:13">
      <c r="A22" s="122"/>
      <c r="B22"/>
      <c r="C22"/>
      <c r="D22"/>
      <c r="E22"/>
      <c r="F22"/>
      <c r="G22"/>
      <c r="H22"/>
      <c r="I22"/>
    </row>
    <row r="23" spans="1:13">
      <c r="A23" s="125"/>
      <c r="B23"/>
      <c r="C23"/>
      <c r="D23"/>
      <c r="E23"/>
      <c r="F23"/>
      <c r="G23"/>
      <c r="H23"/>
      <c r="I23"/>
    </row>
    <row r="24" spans="1:13" s="4" customFormat="1" ht="13.5" thickBot="1">
      <c r="A24" s="5"/>
      <c r="B24"/>
      <c r="C24"/>
      <c r="D24"/>
      <c r="E24"/>
      <c r="F24"/>
      <c r="G24"/>
      <c r="H24"/>
      <c r="I24"/>
      <c r="J24" s="11"/>
      <c r="K24" s="11"/>
      <c r="L24" s="11"/>
      <c r="M24" s="11"/>
    </row>
    <row r="25" spans="1:13" s="4" customFormat="1" ht="12.75" customHeight="1">
      <c r="A25" s="257"/>
      <c r="B25" s="823" t="s">
        <v>265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</row>
    <row r="26" spans="1:13" s="4" customFormat="1">
      <c r="A26" s="821" t="s">
        <v>1</v>
      </c>
      <c r="B26" s="827" t="s">
        <v>3</v>
      </c>
      <c r="C26" s="824" t="s">
        <v>266</v>
      </c>
      <c r="D26" s="824" t="s">
        <v>242</v>
      </c>
      <c r="E26" s="826" t="s">
        <v>243</v>
      </c>
      <c r="F26" s="826" t="s">
        <v>244</v>
      </c>
      <c r="G26" s="826" t="s">
        <v>245</v>
      </c>
      <c r="H26" s="826" t="s">
        <v>246</v>
      </c>
      <c r="I26" s="826" t="s">
        <v>247</v>
      </c>
      <c r="J26" s="826" t="s">
        <v>248</v>
      </c>
      <c r="K26" s="826" t="s">
        <v>267</v>
      </c>
      <c r="L26" s="826" t="s">
        <v>268</v>
      </c>
      <c r="M26" s="865" t="s">
        <v>250</v>
      </c>
    </row>
    <row r="27" spans="1:13" s="4" customFormat="1">
      <c r="A27" s="821"/>
      <c r="B27" s="827"/>
      <c r="C27" s="824"/>
      <c r="D27" s="824"/>
      <c r="E27" s="661"/>
      <c r="F27" s="661"/>
      <c r="G27" s="661"/>
      <c r="H27" s="661"/>
      <c r="I27" s="661"/>
      <c r="J27" s="661"/>
      <c r="K27" s="661"/>
      <c r="L27" s="661"/>
      <c r="M27" s="670"/>
    </row>
    <row r="28" spans="1:13" s="4" customFormat="1">
      <c r="A28" s="821"/>
      <c r="B28" s="827"/>
      <c r="C28" s="824"/>
      <c r="D28" s="824"/>
      <c r="E28" s="661"/>
      <c r="F28" s="661"/>
      <c r="G28" s="661"/>
      <c r="H28" s="661"/>
      <c r="I28" s="661"/>
      <c r="J28" s="661"/>
      <c r="K28" s="661"/>
      <c r="L28" s="661"/>
      <c r="M28" s="670"/>
    </row>
    <row r="29" spans="1:13" s="4" customFormat="1" ht="13.5" thickBot="1">
      <c r="A29" s="822"/>
      <c r="B29" s="828"/>
      <c r="C29" s="825"/>
      <c r="D29" s="825"/>
      <c r="E29" s="662"/>
      <c r="F29" s="662"/>
      <c r="G29" s="662"/>
      <c r="H29" s="662"/>
      <c r="I29" s="662"/>
      <c r="J29" s="662"/>
      <c r="K29" s="662"/>
      <c r="L29" s="662"/>
      <c r="M29" s="671"/>
    </row>
    <row r="30" spans="1:13" s="4" customFormat="1">
      <c r="A30" s="253">
        <v>2005</v>
      </c>
      <c r="B30" s="213">
        <v>350.80099999999999</v>
      </c>
      <c r="C30" s="213">
        <v>12.788</v>
      </c>
      <c r="D30" s="213">
        <v>72.480999999999995</v>
      </c>
      <c r="E30" s="213">
        <v>70.516999999999996</v>
      </c>
      <c r="F30" s="213">
        <v>55.427</v>
      </c>
      <c r="G30" s="213">
        <v>42.898000000000003</v>
      </c>
      <c r="H30" s="213">
        <v>36.448</v>
      </c>
      <c r="I30" s="213">
        <v>27.137</v>
      </c>
      <c r="J30" s="213">
        <v>18.454000000000001</v>
      </c>
      <c r="K30" s="213">
        <v>10.906000000000001</v>
      </c>
      <c r="L30" s="213">
        <v>3.1960000000000002</v>
      </c>
      <c r="M30" s="214">
        <v>0.53600000000000003</v>
      </c>
    </row>
    <row r="31" spans="1:13" s="4" customFormat="1">
      <c r="A31" s="253">
        <v>2006</v>
      </c>
      <c r="B31" s="213">
        <v>364.83499999999998</v>
      </c>
      <c r="C31" s="213">
        <v>17.582999999999998</v>
      </c>
      <c r="D31" s="213">
        <v>64.301000000000002</v>
      </c>
      <c r="E31" s="213">
        <v>72.882999999999996</v>
      </c>
      <c r="F31" s="213">
        <v>60.631</v>
      </c>
      <c r="G31" s="213">
        <v>46.747</v>
      </c>
      <c r="H31" s="213">
        <v>36.89</v>
      </c>
      <c r="I31" s="213">
        <v>32.091000000000001</v>
      </c>
      <c r="J31" s="213">
        <v>19.361000000000001</v>
      </c>
      <c r="K31" s="213">
        <v>10.202999999999999</v>
      </c>
      <c r="L31" s="213">
        <v>3.452</v>
      </c>
      <c r="M31" s="214">
        <v>0.68700000000000006</v>
      </c>
    </row>
    <row r="32" spans="1:13" s="4" customFormat="1">
      <c r="A32" s="253">
        <v>2007</v>
      </c>
      <c r="B32" s="213">
        <v>393.51</v>
      </c>
      <c r="C32" s="213">
        <v>13.933999999999999</v>
      </c>
      <c r="D32" s="213">
        <v>73.674999999999997</v>
      </c>
      <c r="E32" s="213">
        <v>73.02</v>
      </c>
      <c r="F32" s="213">
        <v>71.132000000000005</v>
      </c>
      <c r="G32" s="213">
        <v>55.171999999999997</v>
      </c>
      <c r="H32" s="213">
        <v>41.302</v>
      </c>
      <c r="I32" s="213">
        <v>30.25</v>
      </c>
      <c r="J32" s="213">
        <v>19.725000000000001</v>
      </c>
      <c r="K32" s="213">
        <v>10.694000000000001</v>
      </c>
      <c r="L32" s="213">
        <v>3.8450000000000002</v>
      </c>
      <c r="M32" s="214">
        <v>0.72299999999999998</v>
      </c>
    </row>
    <row r="33" spans="1:256" s="4" customFormat="1">
      <c r="A33" s="253">
        <v>2008</v>
      </c>
      <c r="B33" s="213">
        <v>339.61900000000003</v>
      </c>
      <c r="C33" s="213">
        <v>7.0389999999999997</v>
      </c>
      <c r="D33" s="213">
        <v>61.344999999999999</v>
      </c>
      <c r="E33" s="213">
        <v>61.042000000000002</v>
      </c>
      <c r="F33" s="213">
        <v>62.121000000000002</v>
      </c>
      <c r="G33" s="213">
        <v>49.933</v>
      </c>
      <c r="H33" s="213">
        <v>36.734999999999999</v>
      </c>
      <c r="I33" s="213">
        <v>27.46</v>
      </c>
      <c r="J33" s="213">
        <v>19.581</v>
      </c>
      <c r="K33" s="213">
        <v>10.349</v>
      </c>
      <c r="L33" s="213">
        <v>3.3380000000000001</v>
      </c>
      <c r="M33" s="214">
        <v>0.67600000000000005</v>
      </c>
    </row>
    <row r="34" spans="1:256" s="4" customFormat="1">
      <c r="A34" s="253">
        <v>2009</v>
      </c>
      <c r="B34" s="213">
        <v>200.75200000000001</v>
      </c>
      <c r="C34" s="213">
        <v>3.0859999999999999</v>
      </c>
      <c r="D34" s="213">
        <v>30.251999999999999</v>
      </c>
      <c r="E34" s="213">
        <v>33.180999999999997</v>
      </c>
      <c r="F34" s="213">
        <v>35.536999999999999</v>
      </c>
      <c r="G34" s="213">
        <v>29.475000000000001</v>
      </c>
      <c r="H34" s="213">
        <v>22.835999999999999</v>
      </c>
      <c r="I34" s="213">
        <v>19.905000000000001</v>
      </c>
      <c r="J34" s="213">
        <v>15.670999999999999</v>
      </c>
      <c r="K34" s="213">
        <v>7.7779999999999996</v>
      </c>
      <c r="L34" s="213">
        <v>2.5310000000000001</v>
      </c>
      <c r="M34" s="214">
        <v>0.5</v>
      </c>
    </row>
    <row r="35" spans="1:256" s="4" customFormat="1">
      <c r="A35" s="253">
        <v>2010</v>
      </c>
      <c r="B35" s="213">
        <v>223.898</v>
      </c>
      <c r="C35" s="213">
        <v>2.7130000000000001</v>
      </c>
      <c r="D35" s="213">
        <v>30.879000000000001</v>
      </c>
      <c r="E35" s="213">
        <v>38.999000000000002</v>
      </c>
      <c r="F35" s="213">
        <v>40.786000000000001</v>
      </c>
      <c r="G35" s="213">
        <v>35.905000000000001</v>
      </c>
      <c r="H35" s="213">
        <v>26.286000000000001</v>
      </c>
      <c r="I35" s="213">
        <v>21.518999999999998</v>
      </c>
      <c r="J35" s="213">
        <v>15.99</v>
      </c>
      <c r="K35" s="213">
        <v>8.0449999999999999</v>
      </c>
      <c r="L35" s="213">
        <v>2.3140000000000001</v>
      </c>
      <c r="M35" s="214">
        <v>0.46200000000000002</v>
      </c>
    </row>
    <row r="36" spans="1:256">
      <c r="A36" s="253">
        <v>2011</v>
      </c>
      <c r="B36" s="213">
        <v>270.70499999999998</v>
      </c>
      <c r="C36" s="213">
        <v>1.9359999999999999</v>
      </c>
      <c r="D36" s="213">
        <v>30.033999999999999</v>
      </c>
      <c r="E36" s="213">
        <v>49.984999999999999</v>
      </c>
      <c r="F36" s="213">
        <v>52.905999999999999</v>
      </c>
      <c r="G36" s="213">
        <v>44.613</v>
      </c>
      <c r="H36" s="213">
        <v>34.865000000000002</v>
      </c>
      <c r="I36" s="213">
        <v>25.437000000000001</v>
      </c>
      <c r="J36" s="213">
        <v>18.919</v>
      </c>
      <c r="K36" s="213">
        <v>9.1639999999999997</v>
      </c>
      <c r="L36" s="213">
        <v>2.3119999999999998</v>
      </c>
      <c r="M36" s="214">
        <v>0.53400000000000003</v>
      </c>
    </row>
    <row r="37" spans="1:256">
      <c r="A37" s="253" t="s">
        <v>423</v>
      </c>
      <c r="B37" s="213">
        <v>269.51499999999999</v>
      </c>
      <c r="C37" s="213">
        <v>1.724</v>
      </c>
      <c r="D37" s="213">
        <v>21.251000000000001</v>
      </c>
      <c r="E37" s="213">
        <v>51.33</v>
      </c>
      <c r="F37" s="213">
        <v>52.158000000000001</v>
      </c>
      <c r="G37" s="213">
        <v>46.588000000000001</v>
      </c>
      <c r="H37" s="213">
        <v>35.963000000000001</v>
      </c>
      <c r="I37" s="213">
        <v>27.706</v>
      </c>
      <c r="J37" s="213">
        <v>19.399999999999999</v>
      </c>
      <c r="K37" s="213">
        <v>9.5359999999999996</v>
      </c>
      <c r="L37" s="213">
        <v>3.222</v>
      </c>
      <c r="M37" s="214">
        <v>0.63700000000000001</v>
      </c>
    </row>
    <row r="38" spans="1:256">
      <c r="A38" s="253">
        <v>2013</v>
      </c>
      <c r="B38" s="213">
        <v>189.005</v>
      </c>
      <c r="C38" s="213">
        <v>2.3149999999999999</v>
      </c>
      <c r="D38" s="213">
        <v>17.795000000000002</v>
      </c>
      <c r="E38" s="213">
        <v>30.341000000000001</v>
      </c>
      <c r="F38" s="213">
        <v>33.81</v>
      </c>
      <c r="G38" s="213">
        <v>29.864000000000001</v>
      </c>
      <c r="H38" s="213">
        <v>24.31</v>
      </c>
      <c r="I38" s="213">
        <v>20.783999999999999</v>
      </c>
      <c r="J38" s="213">
        <v>17.026</v>
      </c>
      <c r="K38" s="213">
        <v>9.2070000000000007</v>
      </c>
      <c r="L38" s="213">
        <v>2.9950000000000001</v>
      </c>
      <c r="M38" s="214">
        <v>0.55800000000000005</v>
      </c>
    </row>
    <row r="39" spans="1:256">
      <c r="A39" s="557">
        <v>2014</v>
      </c>
      <c r="B39" s="213">
        <v>247.09100000000001</v>
      </c>
      <c r="C39" s="213">
        <v>5.6360000000000001</v>
      </c>
      <c r="D39" s="213">
        <v>29.062999999999999</v>
      </c>
      <c r="E39" s="855">
        <v>196.221</v>
      </c>
      <c r="F39" s="856"/>
      <c r="G39" s="856"/>
      <c r="H39" s="856"/>
      <c r="I39" s="856"/>
      <c r="J39" s="857"/>
      <c r="K39" s="855">
        <v>16.141999999999999</v>
      </c>
      <c r="L39" s="856"/>
      <c r="M39" s="856"/>
    </row>
    <row r="40" spans="1:256" ht="13.5" thickBot="1">
      <c r="A40" s="466" t="s">
        <v>483</v>
      </c>
      <c r="B40" s="270">
        <v>305.77600000000001</v>
      </c>
      <c r="C40" s="270">
        <v>4.4729999999999999</v>
      </c>
      <c r="D40" s="270">
        <v>35.948</v>
      </c>
      <c r="E40" s="852">
        <v>246.30099999999999</v>
      </c>
      <c r="F40" s="854"/>
      <c r="G40" s="854"/>
      <c r="H40" s="854"/>
      <c r="I40" s="854"/>
      <c r="J40" s="853"/>
      <c r="K40" s="852">
        <v>19.001999999999999</v>
      </c>
      <c r="L40" s="854"/>
      <c r="M40" s="854"/>
    </row>
    <row r="41" spans="1:256" s="267" customFormat="1" ht="12.75" customHeight="1">
      <c r="A41" s="845" t="s">
        <v>389</v>
      </c>
      <c r="B41" s="845"/>
      <c r="C41" s="845"/>
      <c r="D41" s="845"/>
      <c r="E41"/>
      <c r="F41"/>
      <c r="G41"/>
      <c r="H41"/>
      <c r="I41"/>
      <c r="J41" s="11"/>
      <c r="K41" s="11"/>
      <c r="L41" s="11"/>
      <c r="M41" s="11"/>
      <c r="N41" s="385"/>
      <c r="O41" s="385"/>
      <c r="P41" s="354"/>
      <c r="Q41" s="874"/>
      <c r="R41" s="874"/>
      <c r="S41" s="874"/>
      <c r="T41" s="874"/>
      <c r="U41" s="874"/>
      <c r="V41" s="874"/>
      <c r="W41" s="874"/>
      <c r="X41" s="874"/>
      <c r="Y41" s="874"/>
      <c r="Z41" s="874"/>
      <c r="AA41" s="874"/>
      <c r="AB41" s="874"/>
      <c r="AC41" s="874"/>
      <c r="AD41" s="874"/>
      <c r="AE41" s="874"/>
      <c r="AF41" s="874"/>
      <c r="AG41" s="874"/>
      <c r="AH41" s="874"/>
      <c r="AI41" s="874"/>
      <c r="AJ41" s="874"/>
      <c r="AK41" s="874"/>
      <c r="AL41" s="874"/>
      <c r="AM41" s="874"/>
      <c r="AN41" s="874"/>
      <c r="AO41" s="874"/>
      <c r="AP41" s="874"/>
      <c r="AQ41" s="874"/>
      <c r="AR41" s="874"/>
      <c r="AS41" s="874"/>
      <c r="AT41" s="874"/>
      <c r="AU41" s="874"/>
      <c r="AV41" s="874"/>
      <c r="AW41" s="874"/>
      <c r="AX41" s="874"/>
      <c r="AY41" s="874"/>
      <c r="AZ41" s="874"/>
      <c r="BA41" s="874"/>
      <c r="BB41" s="874"/>
      <c r="BC41" s="874"/>
      <c r="BD41" s="874"/>
      <c r="BE41" s="874"/>
      <c r="BF41" s="874"/>
      <c r="BG41" s="874"/>
      <c r="BH41" s="874"/>
      <c r="BI41" s="874"/>
      <c r="BJ41" s="874"/>
      <c r="BK41" s="874"/>
      <c r="BL41" s="874"/>
      <c r="BM41" s="874"/>
      <c r="BN41" s="874"/>
      <c r="BO41" s="874"/>
      <c r="BP41" s="874"/>
      <c r="BQ41" s="874"/>
      <c r="BR41" s="874"/>
      <c r="BS41" s="874"/>
      <c r="BT41" s="874"/>
      <c r="BU41" s="874"/>
      <c r="BV41" s="874"/>
      <c r="BW41" s="874"/>
      <c r="BX41" s="874"/>
      <c r="BY41" s="874"/>
      <c r="BZ41" s="874"/>
      <c r="CA41" s="874"/>
      <c r="CB41" s="874"/>
      <c r="CC41" s="874"/>
      <c r="CD41" s="874"/>
      <c r="CE41" s="874"/>
      <c r="CF41" s="874"/>
      <c r="CG41" s="874"/>
      <c r="CH41" s="874"/>
      <c r="CI41" s="874"/>
      <c r="CJ41" s="874"/>
      <c r="CK41" s="874"/>
      <c r="CL41" s="874"/>
      <c r="CM41" s="874"/>
      <c r="CN41" s="874"/>
      <c r="CO41" s="874"/>
      <c r="CP41" s="874"/>
      <c r="CQ41" s="874"/>
      <c r="CR41" s="874"/>
      <c r="CS41" s="874"/>
      <c r="CT41" s="874"/>
      <c r="CU41" s="874"/>
      <c r="CV41" s="874"/>
      <c r="CW41" s="874"/>
      <c r="CX41" s="874"/>
      <c r="CY41" s="874"/>
      <c r="CZ41" s="874"/>
      <c r="DA41" s="874"/>
      <c r="DB41" s="874"/>
      <c r="DC41" s="874"/>
      <c r="DD41" s="874"/>
      <c r="DE41" s="874"/>
      <c r="DF41" s="874"/>
      <c r="DG41" s="874"/>
      <c r="DH41" s="874"/>
      <c r="DI41" s="874"/>
      <c r="DJ41" s="874"/>
      <c r="DK41" s="874"/>
      <c r="DL41" s="874"/>
      <c r="DM41" s="874"/>
      <c r="DN41" s="874"/>
      <c r="DO41" s="874"/>
      <c r="DP41" s="874"/>
      <c r="DQ41" s="874"/>
      <c r="DR41" s="874"/>
      <c r="DS41" s="874"/>
      <c r="DT41" s="874"/>
      <c r="DU41" s="874"/>
      <c r="DV41" s="874"/>
      <c r="DW41" s="874"/>
      <c r="DX41" s="874"/>
      <c r="DY41" s="874"/>
      <c r="DZ41" s="874"/>
      <c r="EA41" s="874"/>
      <c r="EB41" s="874"/>
      <c r="EC41" s="874"/>
      <c r="ED41" s="874"/>
      <c r="EE41" s="874"/>
      <c r="EF41" s="874"/>
      <c r="EG41" s="874"/>
      <c r="EH41" s="874"/>
      <c r="EI41" s="874"/>
      <c r="EJ41" s="874"/>
      <c r="EK41" s="874"/>
      <c r="EL41" s="874"/>
      <c r="EM41" s="874"/>
      <c r="EN41" s="874"/>
      <c r="EO41" s="874"/>
      <c r="EP41" s="874"/>
      <c r="EQ41" s="874"/>
      <c r="ER41" s="874"/>
      <c r="ES41" s="874"/>
      <c r="ET41" s="874"/>
      <c r="EU41" s="874"/>
      <c r="EV41" s="874"/>
      <c r="EW41" s="874"/>
      <c r="EX41" s="874"/>
      <c r="EY41" s="874"/>
      <c r="EZ41" s="874"/>
      <c r="FA41" s="874"/>
      <c r="FB41" s="874"/>
      <c r="FC41" s="874"/>
      <c r="FD41" s="874"/>
      <c r="FE41" s="874"/>
      <c r="FF41" s="874"/>
      <c r="FG41" s="874"/>
      <c r="FH41" s="874"/>
      <c r="FI41" s="874"/>
      <c r="FJ41" s="874"/>
      <c r="FK41" s="874"/>
      <c r="FL41" s="874"/>
      <c r="FM41" s="874"/>
      <c r="FN41" s="874"/>
      <c r="FO41" s="874"/>
      <c r="FP41" s="874"/>
      <c r="FQ41" s="874"/>
      <c r="FR41" s="874"/>
      <c r="FS41" s="874"/>
      <c r="FT41" s="874"/>
      <c r="FU41" s="874"/>
      <c r="FV41" s="874"/>
      <c r="FW41" s="874"/>
      <c r="FX41" s="874"/>
      <c r="FY41" s="874"/>
      <c r="FZ41" s="874"/>
      <c r="GA41" s="874"/>
      <c r="GB41" s="874"/>
      <c r="GC41" s="874"/>
      <c r="GD41" s="874"/>
      <c r="GE41" s="874"/>
      <c r="GF41" s="874"/>
      <c r="GG41" s="874"/>
      <c r="GH41" s="874"/>
      <c r="GI41" s="874"/>
      <c r="GJ41" s="874"/>
      <c r="GK41" s="874"/>
      <c r="GL41" s="874"/>
      <c r="GM41" s="874"/>
      <c r="GN41" s="874"/>
      <c r="GO41" s="874"/>
      <c r="GP41" s="874"/>
      <c r="GQ41" s="874"/>
      <c r="GR41" s="874"/>
      <c r="GS41" s="874"/>
      <c r="GT41" s="874"/>
      <c r="GU41" s="874"/>
      <c r="GV41" s="874"/>
      <c r="GW41" s="874"/>
      <c r="GX41" s="874"/>
      <c r="GY41" s="874"/>
      <c r="GZ41" s="874"/>
      <c r="HA41" s="874"/>
      <c r="HB41" s="874"/>
      <c r="HC41" s="874"/>
      <c r="HD41" s="874"/>
      <c r="HE41" s="874"/>
      <c r="HF41" s="874"/>
      <c r="HG41" s="874"/>
      <c r="HH41" s="874"/>
      <c r="HI41" s="874"/>
      <c r="HJ41" s="874"/>
      <c r="HK41" s="874"/>
      <c r="HL41" s="874"/>
      <c r="HM41" s="874"/>
      <c r="HN41" s="874"/>
      <c r="HO41" s="874"/>
      <c r="HP41" s="874"/>
      <c r="HQ41" s="874"/>
      <c r="HR41" s="874"/>
      <c r="HS41" s="874"/>
      <c r="HT41" s="874"/>
      <c r="HU41" s="874"/>
      <c r="HV41" s="874"/>
      <c r="HW41" s="874"/>
      <c r="HX41" s="874"/>
      <c r="HY41" s="874"/>
      <c r="HZ41" s="874"/>
      <c r="IA41" s="874"/>
      <c r="IB41" s="874"/>
      <c r="IC41" s="874"/>
      <c r="ID41" s="874"/>
      <c r="IE41" s="874"/>
      <c r="IF41" s="874"/>
      <c r="IG41" s="874"/>
      <c r="IH41" s="874"/>
      <c r="II41" s="874"/>
      <c r="IJ41" s="874"/>
      <c r="IK41" s="874"/>
      <c r="IL41" s="874"/>
      <c r="IM41" s="874"/>
      <c r="IN41" s="874"/>
      <c r="IO41" s="874"/>
      <c r="IP41" s="874"/>
      <c r="IQ41" s="874"/>
      <c r="IR41" s="874"/>
      <c r="IS41" s="874"/>
      <c r="IT41" s="874"/>
      <c r="IU41" s="874"/>
      <c r="IV41" s="874"/>
    </row>
    <row r="42" spans="1:256">
      <c r="A42" s="125" t="s">
        <v>171</v>
      </c>
      <c r="B42"/>
      <c r="C42"/>
      <c r="D42"/>
      <c r="E42"/>
      <c r="F42"/>
      <c r="G42"/>
      <c r="H42"/>
      <c r="I42"/>
    </row>
    <row r="43" spans="1:256">
      <c r="A43" s="125" t="s">
        <v>160</v>
      </c>
      <c r="B43"/>
      <c r="C43"/>
      <c r="D43"/>
      <c r="E43"/>
      <c r="F43"/>
      <c r="G43"/>
      <c r="H43"/>
      <c r="I43"/>
    </row>
    <row r="44" spans="1:256">
      <c r="A44" s="385" t="s">
        <v>396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</row>
    <row r="45" spans="1:256">
      <c r="A45" s="790" t="s">
        <v>406</v>
      </c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</row>
    <row r="46" spans="1:256">
      <c r="A46" s="790" t="s">
        <v>407</v>
      </c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</row>
    <row r="47" spans="1:256">
      <c r="A47" s="790" t="s">
        <v>408</v>
      </c>
      <c r="B47" s="790"/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</row>
    <row r="48" spans="1:256">
      <c r="A48" s="848" t="s">
        <v>428</v>
      </c>
      <c r="B48" s="830"/>
      <c r="C48" s="830"/>
      <c r="D48" s="830"/>
      <c r="E48" s="830"/>
    </row>
  </sheetData>
  <mergeCells count="104">
    <mergeCell ref="B25:M25"/>
    <mergeCell ref="E7:E10"/>
    <mergeCell ref="L7:L10"/>
    <mergeCell ref="I7:I10"/>
    <mergeCell ref="M7:M10"/>
    <mergeCell ref="G7:G10"/>
    <mergeCell ref="F7:F10"/>
    <mergeCell ref="H7:H10"/>
    <mergeCell ref="E21:J21"/>
    <mergeCell ref="K21:M21"/>
    <mergeCell ref="E20:J20"/>
    <mergeCell ref="K20:M20"/>
    <mergeCell ref="A47:M47"/>
    <mergeCell ref="A48:E48"/>
    <mergeCell ref="IG41:IJ41"/>
    <mergeCell ref="HA41:HD41"/>
    <mergeCell ref="HE41:HH41"/>
    <mergeCell ref="HI41:HL41"/>
    <mergeCell ref="HM41:HP41"/>
    <mergeCell ref="GK41:GN41"/>
    <mergeCell ref="GO41:GR41"/>
    <mergeCell ref="GS41:GV41"/>
    <mergeCell ref="GW41:GZ41"/>
    <mergeCell ref="FU41:FX41"/>
    <mergeCell ref="FY41:GB41"/>
    <mergeCell ref="GC41:GF41"/>
    <mergeCell ref="DE41:DH41"/>
    <mergeCell ref="EO41:ER41"/>
    <mergeCell ref="ES41:EV41"/>
    <mergeCell ref="EW41:EZ41"/>
    <mergeCell ref="CG41:CJ41"/>
    <mergeCell ref="CK41:CN41"/>
    <mergeCell ref="CO41:CR41"/>
    <mergeCell ref="BM41:BP41"/>
    <mergeCell ref="BQ41:BT41"/>
    <mergeCell ref="BU41:BX41"/>
    <mergeCell ref="IO41:IR41"/>
    <mergeCell ref="IS41:IV41"/>
    <mergeCell ref="HQ41:HT41"/>
    <mergeCell ref="HU41:HX41"/>
    <mergeCell ref="HY41:IB41"/>
    <mergeCell ref="IC41:IF41"/>
    <mergeCell ref="IK41:IN41"/>
    <mergeCell ref="A45:M45"/>
    <mergeCell ref="A46:M46"/>
    <mergeCell ref="FA41:FD41"/>
    <mergeCell ref="DY41:EB41"/>
    <mergeCell ref="EC41:EF41"/>
    <mergeCell ref="EG41:EJ41"/>
    <mergeCell ref="EK41:EN41"/>
    <mergeCell ref="GG41:GJ41"/>
    <mergeCell ref="FE41:FH41"/>
    <mergeCell ref="FI41:FL41"/>
    <mergeCell ref="FM41:FP41"/>
    <mergeCell ref="FQ41:FT41"/>
    <mergeCell ref="DQ41:DT41"/>
    <mergeCell ref="DU41:DX41"/>
    <mergeCell ref="CS41:CV41"/>
    <mergeCell ref="CW41:CZ41"/>
    <mergeCell ref="DA41:DD41"/>
    <mergeCell ref="BY41:CB41"/>
    <mergeCell ref="DI41:DL41"/>
    <mergeCell ref="DM41:DP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CC41:CF41"/>
    <mergeCell ref="Q41:T41"/>
    <mergeCell ref="U41:X41"/>
    <mergeCell ref="Y41:AB41"/>
    <mergeCell ref="AC41:AF41"/>
    <mergeCell ref="A41:D41"/>
    <mergeCell ref="A26:A29"/>
    <mergeCell ref="G26:G29"/>
    <mergeCell ref="M26:M29"/>
    <mergeCell ref="B26:B29"/>
    <mergeCell ref="C26:C29"/>
    <mergeCell ref="D26:D29"/>
    <mergeCell ref="H26:H29"/>
    <mergeCell ref="L26:L29"/>
    <mergeCell ref="I26:I29"/>
    <mergeCell ref="J26:J29"/>
    <mergeCell ref="E26:E29"/>
    <mergeCell ref="K26:K29"/>
    <mergeCell ref="F26:F29"/>
    <mergeCell ref="E40:J40"/>
    <mergeCell ref="K40:M40"/>
    <mergeCell ref="E39:J39"/>
    <mergeCell ref="K39:M39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N34"/>
  <sheetViews>
    <sheetView showGridLines="0" view="pageBreakPreview" topLeftCell="E1" zoomScale="75" zoomScaleNormal="75" workbookViewId="0">
      <selection activeCell="C38" sqref="C38"/>
    </sheetView>
  </sheetViews>
  <sheetFormatPr baseColWidth="10" defaultRowHeight="12.75"/>
  <cols>
    <col min="1" max="13" width="13.85546875" customWidth="1"/>
  </cols>
  <sheetData>
    <row r="1" spans="1:14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</row>
    <row r="2" spans="1:14" ht="12.75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1:14" ht="15">
      <c r="A3" s="875" t="s">
        <v>478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</row>
    <row r="4" spans="1:14" ht="13.5" thickBot="1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</row>
    <row r="5" spans="1:14" ht="18" customHeight="1">
      <c r="A5" s="881" t="s">
        <v>1</v>
      </c>
      <c r="B5" s="884" t="s">
        <v>127</v>
      </c>
      <c r="C5" s="885"/>
      <c r="D5" s="885"/>
      <c r="E5" s="885"/>
      <c r="F5" s="885"/>
      <c r="G5" s="886"/>
      <c r="H5" s="884" t="s">
        <v>128</v>
      </c>
      <c r="I5" s="885"/>
      <c r="J5" s="885"/>
      <c r="K5" s="885"/>
      <c r="L5" s="885"/>
      <c r="M5" s="889"/>
    </row>
    <row r="6" spans="1:14" ht="18.75" customHeight="1">
      <c r="A6" s="882"/>
      <c r="B6" s="407"/>
      <c r="C6" s="876" t="s">
        <v>68</v>
      </c>
      <c r="D6" s="878" t="s">
        <v>218</v>
      </c>
      <c r="E6" s="887"/>
      <c r="F6" s="887"/>
      <c r="G6" s="888"/>
      <c r="H6" s="407"/>
      <c r="I6" s="876" t="s">
        <v>68</v>
      </c>
      <c r="J6" s="878" t="s">
        <v>218</v>
      </c>
      <c r="K6" s="887"/>
      <c r="L6" s="887"/>
      <c r="M6" s="887"/>
    </row>
    <row r="7" spans="1:14" ht="14.25">
      <c r="A7" s="882"/>
      <c r="B7" s="474" t="s">
        <v>3</v>
      </c>
      <c r="C7" s="880"/>
      <c r="D7" s="876" t="s">
        <v>3</v>
      </c>
      <c r="E7" s="876" t="s">
        <v>82</v>
      </c>
      <c r="F7" s="876" t="s">
        <v>29</v>
      </c>
      <c r="G7" s="876" t="s">
        <v>30</v>
      </c>
      <c r="H7" s="474" t="s">
        <v>254</v>
      </c>
      <c r="I7" s="880"/>
      <c r="J7" s="876" t="s">
        <v>3</v>
      </c>
      <c r="K7" s="876" t="s">
        <v>82</v>
      </c>
      <c r="L7" s="876" t="s">
        <v>29</v>
      </c>
      <c r="M7" s="878" t="s">
        <v>30</v>
      </c>
    </row>
    <row r="8" spans="1:14" ht="13.5" thickBot="1">
      <c r="A8" s="883"/>
      <c r="B8" s="473"/>
      <c r="C8" s="877"/>
      <c r="D8" s="877"/>
      <c r="E8" s="877"/>
      <c r="F8" s="877"/>
      <c r="G8" s="877"/>
      <c r="H8" s="473"/>
      <c r="I8" s="877"/>
      <c r="J8" s="877"/>
      <c r="K8" s="877"/>
      <c r="L8" s="877"/>
      <c r="M8" s="879"/>
    </row>
    <row r="9" spans="1:14" s="523" customFormat="1">
      <c r="A9" s="524">
        <v>2002</v>
      </c>
      <c r="B9" s="525">
        <v>1190467</v>
      </c>
      <c r="C9" s="525">
        <v>9436</v>
      </c>
      <c r="D9" s="525">
        <v>1179451</v>
      </c>
      <c r="E9" s="525">
        <v>147520</v>
      </c>
      <c r="F9" s="525">
        <v>165894</v>
      </c>
      <c r="G9" s="525">
        <v>866037</v>
      </c>
      <c r="H9" s="525">
        <v>12101.7</v>
      </c>
      <c r="I9" s="525">
        <v>50.8</v>
      </c>
      <c r="J9" s="525">
        <v>12044.3</v>
      </c>
      <c r="K9" s="525">
        <v>2380.6</v>
      </c>
      <c r="L9" s="525">
        <v>1368.3</v>
      </c>
      <c r="M9" s="526">
        <v>8295.4</v>
      </c>
      <c r="N9" s="522"/>
    </row>
    <row r="10" spans="1:14" s="523" customFormat="1">
      <c r="A10" s="524">
        <v>2003</v>
      </c>
      <c r="B10" s="525">
        <v>1227989</v>
      </c>
      <c r="C10" s="525">
        <v>9810</v>
      </c>
      <c r="D10" s="525">
        <v>1216139</v>
      </c>
      <c r="E10" s="525">
        <v>146171</v>
      </c>
      <c r="F10" s="525">
        <v>173268</v>
      </c>
      <c r="G10" s="525">
        <v>896700</v>
      </c>
      <c r="H10" s="525">
        <v>12433.6</v>
      </c>
      <c r="I10" s="525">
        <v>52.8</v>
      </c>
      <c r="J10" s="525">
        <v>12372.5</v>
      </c>
      <c r="K10" s="525">
        <v>2356.1</v>
      </c>
      <c r="L10" s="525">
        <v>1388.7</v>
      </c>
      <c r="M10" s="526">
        <v>8627.7000000000007</v>
      </c>
      <c r="N10" s="522"/>
    </row>
    <row r="11" spans="1:14" s="523" customFormat="1">
      <c r="A11" s="524">
        <v>2004</v>
      </c>
      <c r="B11" s="525">
        <v>1272595</v>
      </c>
      <c r="C11" s="525">
        <v>10429</v>
      </c>
      <c r="D11" s="525">
        <v>1261250</v>
      </c>
      <c r="E11" s="525">
        <v>145369</v>
      </c>
      <c r="F11" s="525">
        <v>186955</v>
      </c>
      <c r="G11" s="525">
        <v>928926</v>
      </c>
      <c r="H11" s="525">
        <v>12958.4</v>
      </c>
      <c r="I11" s="525">
        <v>56.5</v>
      </c>
      <c r="J11" s="525">
        <v>12899.3</v>
      </c>
      <c r="K11" s="525">
        <v>2357.1</v>
      </c>
      <c r="L11" s="525">
        <v>1538.4</v>
      </c>
      <c r="M11" s="526">
        <v>9003.7999999999993</v>
      </c>
      <c r="N11" s="522"/>
    </row>
    <row r="12" spans="1:14" s="523" customFormat="1">
      <c r="A12" s="524">
        <v>2005</v>
      </c>
      <c r="B12" s="525">
        <v>1347758</v>
      </c>
      <c r="C12" s="525">
        <v>12067</v>
      </c>
      <c r="D12" s="525">
        <v>1335284</v>
      </c>
      <c r="E12" s="525">
        <v>146009</v>
      </c>
      <c r="F12" s="525">
        <v>209900</v>
      </c>
      <c r="G12" s="525">
        <v>979375</v>
      </c>
      <c r="H12" s="525">
        <v>13716.3</v>
      </c>
      <c r="I12" s="525">
        <v>63</v>
      </c>
      <c r="J12" s="525">
        <v>13652.4</v>
      </c>
      <c r="K12" s="525">
        <v>2356.1</v>
      </c>
      <c r="L12" s="525">
        <v>1730.5</v>
      </c>
      <c r="M12" s="526">
        <v>9565.7999999999993</v>
      </c>
      <c r="N12" s="522"/>
    </row>
    <row r="13" spans="1:14" s="523" customFormat="1">
      <c r="A13" s="524">
        <v>2006</v>
      </c>
      <c r="B13" s="525">
        <v>1386157</v>
      </c>
      <c r="C13" s="525">
        <v>12308</v>
      </c>
      <c r="D13" s="525">
        <v>1373849</v>
      </c>
      <c r="E13" s="525">
        <v>144908</v>
      </c>
      <c r="F13" s="525">
        <v>221366</v>
      </c>
      <c r="G13" s="525">
        <v>1007575</v>
      </c>
      <c r="H13" s="525">
        <v>14347.8</v>
      </c>
      <c r="I13" s="525">
        <v>66.2</v>
      </c>
      <c r="J13" s="525">
        <v>14281.5</v>
      </c>
      <c r="K13" s="525">
        <v>2369.6</v>
      </c>
      <c r="L13" s="525">
        <v>1851.3</v>
      </c>
      <c r="M13" s="526">
        <v>10060.700000000001</v>
      </c>
      <c r="N13" s="522"/>
    </row>
    <row r="14" spans="1:14" s="523" customFormat="1">
      <c r="A14" s="524">
        <v>2007</v>
      </c>
      <c r="B14" s="525">
        <v>1405938</v>
      </c>
      <c r="C14" s="525">
        <v>13170</v>
      </c>
      <c r="D14" s="525">
        <v>1392768</v>
      </c>
      <c r="E14" s="525">
        <v>145817</v>
      </c>
      <c r="F14" s="525">
        <v>225894</v>
      </c>
      <c r="G14" s="525">
        <v>1021057</v>
      </c>
      <c r="H14" s="525">
        <v>14728</v>
      </c>
      <c r="I14" s="525">
        <v>75.2</v>
      </c>
      <c r="J14" s="525">
        <v>14652.9</v>
      </c>
      <c r="K14" s="525">
        <v>2422.9</v>
      </c>
      <c r="L14" s="525">
        <v>1794.7</v>
      </c>
      <c r="M14" s="526">
        <v>10435.299999999999</v>
      </c>
      <c r="N14" s="522"/>
    </row>
    <row r="15" spans="1:14" s="523" customFormat="1">
      <c r="A15" s="524">
        <v>2008</v>
      </c>
      <c r="B15" s="525">
        <v>1332090</v>
      </c>
      <c r="C15" s="525">
        <v>13164</v>
      </c>
      <c r="D15" s="525">
        <v>1318926</v>
      </c>
      <c r="E15" s="525">
        <v>138285</v>
      </c>
      <c r="F15" s="525">
        <v>182402</v>
      </c>
      <c r="G15" s="525">
        <v>998239</v>
      </c>
      <c r="H15" s="525">
        <v>13827.2</v>
      </c>
      <c r="I15" s="525">
        <v>75.2</v>
      </c>
      <c r="J15" s="525">
        <v>13752</v>
      </c>
      <c r="K15" s="525">
        <v>2233.3000000000002</v>
      </c>
      <c r="L15" s="525">
        <v>1284.8</v>
      </c>
      <c r="M15" s="526">
        <v>10233.799999999999</v>
      </c>
      <c r="N15" s="522"/>
    </row>
    <row r="16" spans="1:14" s="523" customFormat="1">
      <c r="A16" s="472" t="s">
        <v>477</v>
      </c>
      <c r="B16" s="527">
        <v>1334780</v>
      </c>
      <c r="C16" s="527">
        <v>89391</v>
      </c>
      <c r="D16" s="527">
        <v>1255389</v>
      </c>
      <c r="E16" s="527">
        <v>127568</v>
      </c>
      <c r="F16" s="527">
        <v>167263</v>
      </c>
      <c r="G16" s="527">
        <v>960558</v>
      </c>
      <c r="H16" s="527">
        <v>13702.52</v>
      </c>
      <c r="I16" s="527">
        <v>486.61099999999999</v>
      </c>
      <c r="J16" s="527">
        <v>13215.909</v>
      </c>
      <c r="K16" s="527">
        <v>2085.0720000000001</v>
      </c>
      <c r="L16" s="527">
        <v>1113.318</v>
      </c>
      <c r="M16" s="528">
        <v>10017.519</v>
      </c>
      <c r="N16" s="522"/>
    </row>
    <row r="17" spans="1:14" s="131" customFormat="1">
      <c r="A17" s="472">
        <v>2010</v>
      </c>
      <c r="B17" s="289">
        <v>1323810</v>
      </c>
      <c r="C17" s="289">
        <v>92607</v>
      </c>
      <c r="D17" s="289">
        <v>1231203</v>
      </c>
      <c r="E17" s="289">
        <v>122476</v>
      </c>
      <c r="F17" s="289">
        <v>152263</v>
      </c>
      <c r="G17" s="289">
        <v>956464</v>
      </c>
      <c r="H17" s="289">
        <v>13555.776</v>
      </c>
      <c r="I17" s="289">
        <v>517.24300000000005</v>
      </c>
      <c r="J17" s="289">
        <v>13038.532999999999</v>
      </c>
      <c r="K17" s="289">
        <v>2024.9960000000001</v>
      </c>
      <c r="L17" s="289">
        <v>999.28300000000002</v>
      </c>
      <c r="M17" s="290">
        <v>10014.254000000001</v>
      </c>
      <c r="N17" s="272"/>
    </row>
    <row r="18" spans="1:14" s="457" customFormat="1">
      <c r="A18" s="472">
        <v>2011</v>
      </c>
      <c r="B18" s="289">
        <v>1300992</v>
      </c>
      <c r="C18" s="289">
        <v>100533</v>
      </c>
      <c r="D18" s="289">
        <v>1200459</v>
      </c>
      <c r="E18" s="289">
        <v>117555</v>
      </c>
      <c r="F18" s="289">
        <v>133495</v>
      </c>
      <c r="G18" s="289">
        <v>949409</v>
      </c>
      <c r="H18" s="289">
        <v>13197.299000000001</v>
      </c>
      <c r="I18" s="289">
        <v>536.92600000000004</v>
      </c>
      <c r="J18" s="289">
        <v>12660.373</v>
      </c>
      <c r="K18" s="289">
        <v>1945.6079999999999</v>
      </c>
      <c r="L18" s="289">
        <v>810.64499999999998</v>
      </c>
      <c r="M18" s="290">
        <v>9990.1200000000008</v>
      </c>
      <c r="N18" s="328"/>
    </row>
    <row r="19" spans="1:14" s="457" customFormat="1">
      <c r="A19" s="472" t="s">
        <v>421</v>
      </c>
      <c r="B19" s="289">
        <v>1248381</v>
      </c>
      <c r="C19" s="289">
        <v>95352</v>
      </c>
      <c r="D19" s="289">
        <v>1153029</v>
      </c>
      <c r="E19" s="289">
        <v>111016</v>
      </c>
      <c r="F19" s="289">
        <v>113668</v>
      </c>
      <c r="G19" s="289">
        <v>928345</v>
      </c>
      <c r="H19" s="289">
        <v>11512.208000000001</v>
      </c>
      <c r="I19" s="289">
        <v>486.94799999999998</v>
      </c>
      <c r="J19" s="289">
        <v>11025.26</v>
      </c>
      <c r="K19" s="289">
        <v>1799.848</v>
      </c>
      <c r="L19" s="289">
        <v>645.66200000000003</v>
      </c>
      <c r="M19" s="290">
        <v>8579.75</v>
      </c>
      <c r="N19" s="328"/>
    </row>
    <row r="20" spans="1:14">
      <c r="A20" s="472">
        <v>2013</v>
      </c>
      <c r="B20" s="289">
        <v>1246167</v>
      </c>
      <c r="C20" s="289">
        <v>107283</v>
      </c>
      <c r="D20" s="289">
        <v>1138884</v>
      </c>
      <c r="E20" s="289">
        <v>107158</v>
      </c>
      <c r="F20" s="289">
        <v>104175</v>
      </c>
      <c r="G20" s="289">
        <v>927551</v>
      </c>
      <c r="H20" s="289">
        <v>11510.606</v>
      </c>
      <c r="I20" s="289">
        <v>581.601</v>
      </c>
      <c r="J20" s="289">
        <v>10929</v>
      </c>
      <c r="K20" s="289">
        <v>1776.845</v>
      </c>
      <c r="L20" s="289">
        <v>579.45100000000002</v>
      </c>
      <c r="M20" s="290">
        <v>8572.7090000000007</v>
      </c>
    </row>
    <row r="21" spans="1:14" ht="12.75" customHeight="1">
      <c r="A21" s="472">
        <v>2014</v>
      </c>
      <c r="B21" s="289">
        <v>1255613</v>
      </c>
      <c r="C21" s="289">
        <v>102030</v>
      </c>
      <c r="D21" s="289">
        <v>1153583</v>
      </c>
      <c r="E21" s="289">
        <v>107195</v>
      </c>
      <c r="F21" s="289">
        <v>105103</v>
      </c>
      <c r="G21" s="289">
        <v>941285</v>
      </c>
      <c r="H21" s="289">
        <v>11761.853999999999</v>
      </c>
      <c r="I21" s="289">
        <v>515.84</v>
      </c>
      <c r="J21" s="289">
        <v>11246</v>
      </c>
      <c r="K21" s="289">
        <v>1795.1030000000001</v>
      </c>
      <c r="L21" s="289">
        <v>597.35699999999997</v>
      </c>
      <c r="M21" s="290">
        <v>8853.5540000000001</v>
      </c>
    </row>
    <row r="22" spans="1:14" ht="12.75" customHeight="1" thickBot="1">
      <c r="A22" s="468" t="s">
        <v>483</v>
      </c>
      <c r="B22" s="271">
        <v>1286565</v>
      </c>
      <c r="C22" s="271">
        <v>109811</v>
      </c>
      <c r="D22" s="271">
        <v>1176754</v>
      </c>
      <c r="E22" s="271">
        <v>108258</v>
      </c>
      <c r="F22" s="271">
        <v>109011</v>
      </c>
      <c r="G22" s="271">
        <v>959485</v>
      </c>
      <c r="H22" s="271">
        <v>12306</v>
      </c>
      <c r="I22" s="271">
        <v>587.21699999999998</v>
      </c>
      <c r="J22" s="271">
        <v>11719</v>
      </c>
      <c r="K22" s="271">
        <v>1849.748</v>
      </c>
      <c r="L22" s="271">
        <v>625.61500000000001</v>
      </c>
      <c r="M22" s="273">
        <v>9243.2929999999997</v>
      </c>
    </row>
    <row r="23" spans="1:14" ht="12.75" customHeight="1">
      <c r="A23" s="471" t="s">
        <v>388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</row>
    <row r="24" spans="1:14" ht="14.25" customHeight="1">
      <c r="A24" s="890" t="s">
        <v>379</v>
      </c>
      <c r="B24" s="890"/>
      <c r="C24" s="890"/>
      <c r="D24" s="890"/>
      <c r="E24" s="890"/>
      <c r="F24" s="890"/>
      <c r="G24" s="890"/>
      <c r="H24" s="890"/>
      <c r="I24" s="890"/>
      <c r="J24" s="890"/>
      <c r="K24" s="890"/>
      <c r="L24" s="890"/>
      <c r="M24" s="890"/>
    </row>
    <row r="25" spans="1:14" ht="14.25" customHeight="1">
      <c r="A25" s="890" t="s">
        <v>380</v>
      </c>
      <c r="B25" s="890"/>
      <c r="C25" s="890"/>
      <c r="D25" s="890"/>
      <c r="E25" s="890"/>
      <c r="F25" s="890"/>
      <c r="G25" s="890"/>
      <c r="H25" s="890"/>
      <c r="I25" s="890"/>
      <c r="J25" s="890"/>
      <c r="K25" s="890"/>
      <c r="L25" s="890"/>
      <c r="M25" s="890"/>
    </row>
    <row r="26" spans="1:14">
      <c r="A26" s="890" t="s">
        <v>417</v>
      </c>
      <c r="B26" s="890"/>
      <c r="C26" s="890"/>
      <c r="D26" s="890"/>
      <c r="E26" s="890"/>
      <c r="F26" s="890"/>
      <c r="G26" s="890"/>
      <c r="H26" s="890"/>
      <c r="I26" s="890"/>
      <c r="J26" s="890"/>
      <c r="K26" s="890"/>
      <c r="L26" s="890"/>
      <c r="M26" s="890"/>
    </row>
    <row r="27" spans="1:14" ht="14.25">
      <c r="A27" s="890" t="s">
        <v>467</v>
      </c>
      <c r="B27" s="891"/>
      <c r="C27" s="891"/>
      <c r="D27" s="891"/>
      <c r="E27" s="891"/>
      <c r="F27" s="891"/>
      <c r="G27" s="891"/>
      <c r="H27" s="891"/>
      <c r="I27" s="891"/>
      <c r="J27" s="891"/>
      <c r="K27" s="470"/>
      <c r="L27" s="470"/>
      <c r="M27" s="470"/>
    </row>
    <row r="28" spans="1:14">
      <c r="A28" s="892" t="s">
        <v>416</v>
      </c>
      <c r="B28" s="892"/>
      <c r="C28" s="892"/>
      <c r="D28" s="892"/>
      <c r="E28" s="892"/>
      <c r="F28" s="892"/>
      <c r="G28" s="892"/>
      <c r="H28" s="892"/>
      <c r="I28" s="892"/>
      <c r="J28" s="892"/>
      <c r="K28" s="892"/>
      <c r="L28" s="892"/>
      <c r="M28" s="892"/>
    </row>
    <row r="29" spans="1:14">
      <c r="A29" s="892" t="s">
        <v>407</v>
      </c>
      <c r="B29" s="892"/>
      <c r="C29" s="892"/>
      <c r="D29" s="892"/>
      <c r="E29" s="892"/>
      <c r="F29" s="892"/>
      <c r="G29" s="892"/>
      <c r="H29" s="892"/>
      <c r="I29" s="892"/>
      <c r="J29" s="892"/>
      <c r="K29" s="892"/>
      <c r="L29" s="892"/>
      <c r="M29" s="892"/>
    </row>
    <row r="30" spans="1:14">
      <c r="A30" s="892" t="s">
        <v>408</v>
      </c>
      <c r="B30" s="892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</row>
    <row r="31" spans="1:14">
      <c r="A31" s="848" t="s">
        <v>427</v>
      </c>
      <c r="B31" s="848"/>
      <c r="C31" s="848"/>
      <c r="D31" s="848"/>
      <c r="E31" s="848"/>
      <c r="F31" s="469"/>
      <c r="G31" s="469"/>
      <c r="H31" s="469"/>
      <c r="I31" s="469"/>
      <c r="J31" s="469"/>
      <c r="K31" s="469"/>
      <c r="L31" s="469"/>
      <c r="M31" s="469"/>
    </row>
    <row r="32" spans="1:14">
      <c r="B32" s="16"/>
      <c r="D32" s="16"/>
      <c r="E32" s="16"/>
      <c r="F32" s="16"/>
      <c r="G32" s="16"/>
      <c r="H32" s="16"/>
      <c r="J32" s="16"/>
      <c r="K32" s="543"/>
      <c r="L32" s="543"/>
      <c r="M32" s="543"/>
    </row>
    <row r="33" spans="2:14">
      <c r="B33" s="16"/>
      <c r="D33" s="16"/>
      <c r="E33" s="16"/>
      <c r="F33" s="16"/>
      <c r="G33" s="16"/>
      <c r="H33" s="16"/>
      <c r="J33" s="16"/>
      <c r="K33" s="16"/>
      <c r="L33" s="16"/>
      <c r="M33" s="16"/>
      <c r="N33" s="16"/>
    </row>
    <row r="34" spans="2:14">
      <c r="B34" s="16"/>
      <c r="D34" s="16"/>
      <c r="E34" s="16"/>
      <c r="F34" s="16"/>
      <c r="G34" s="16"/>
      <c r="H34" s="16"/>
      <c r="J34" s="16"/>
      <c r="K34" s="16"/>
      <c r="L34" s="16"/>
      <c r="M34" s="16"/>
    </row>
  </sheetData>
  <mergeCells count="25">
    <mergeCell ref="A31:E31"/>
    <mergeCell ref="A25:M25"/>
    <mergeCell ref="F7:F8"/>
    <mergeCell ref="D7:D8"/>
    <mergeCell ref="A27:J27"/>
    <mergeCell ref="K7:K8"/>
    <mergeCell ref="E7:E8"/>
    <mergeCell ref="G7:G8"/>
    <mergeCell ref="A24:M24"/>
    <mergeCell ref="A28:M28"/>
    <mergeCell ref="A29:M29"/>
    <mergeCell ref="A30:M30"/>
    <mergeCell ref="A26:M26"/>
    <mergeCell ref="A3:M3"/>
    <mergeCell ref="L7:L8"/>
    <mergeCell ref="M7:M8"/>
    <mergeCell ref="A1:M1"/>
    <mergeCell ref="C6:C8"/>
    <mergeCell ref="A5:A8"/>
    <mergeCell ref="I6:I8"/>
    <mergeCell ref="B5:G5"/>
    <mergeCell ref="J7:J8"/>
    <mergeCell ref="D6:G6"/>
    <mergeCell ref="H5:M5"/>
    <mergeCell ref="J6:M6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24">
    <pageSetUpPr fitToPage="1"/>
  </sheetPr>
  <dimension ref="A1:W75"/>
  <sheetViews>
    <sheetView showGridLines="0" view="pageBreakPreview" zoomScale="65" zoomScaleNormal="75" zoomScaleSheetLayoutView="65" workbookViewId="0">
      <selection activeCell="A74" sqref="A74:XFD74"/>
    </sheetView>
  </sheetViews>
  <sheetFormatPr baseColWidth="10" defaultColWidth="19.140625" defaultRowHeight="12.75"/>
  <cols>
    <col min="1" max="1" width="18.85546875" style="10" customWidth="1"/>
    <col min="2" max="3" width="16.42578125" style="10" customWidth="1"/>
    <col min="4" max="4" width="18" style="10" customWidth="1"/>
    <col min="5" max="11" width="16.42578125" style="10" customWidth="1"/>
    <col min="12" max="12" width="19.5703125" style="10" customWidth="1"/>
    <col min="13" max="13" width="16.42578125" style="10" customWidth="1"/>
    <col min="14" max="14" width="20" style="10" customWidth="1"/>
    <col min="15" max="20" width="16.42578125" style="10" customWidth="1"/>
    <col min="21" max="16384" width="19.140625" style="10"/>
  </cols>
  <sheetData>
    <row r="1" spans="1:23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/>
      <c r="V1"/>
      <c r="W1"/>
    </row>
    <row r="3" spans="1:23" ht="15">
      <c r="A3" s="893" t="s">
        <v>281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133"/>
    </row>
    <row r="4" spans="1:23" ht="13.5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3" ht="39" customHeight="1">
      <c r="A5" s="897" t="s">
        <v>232</v>
      </c>
      <c r="B5" s="766" t="s">
        <v>69</v>
      </c>
      <c r="C5" s="766" t="s">
        <v>68</v>
      </c>
      <c r="D5" s="766" t="s">
        <v>318</v>
      </c>
      <c r="E5" s="766" t="s">
        <v>319</v>
      </c>
      <c r="F5" s="766" t="s">
        <v>270</v>
      </c>
      <c r="G5" s="860" t="s">
        <v>218</v>
      </c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</row>
    <row r="6" spans="1:23" ht="12.75" customHeight="1">
      <c r="A6" s="898"/>
      <c r="B6" s="767"/>
      <c r="C6" s="767"/>
      <c r="D6" s="767"/>
      <c r="E6" s="767"/>
      <c r="F6" s="767"/>
      <c r="G6" s="861" t="s">
        <v>3</v>
      </c>
      <c r="H6" s="863" t="s">
        <v>82</v>
      </c>
      <c r="I6" s="863" t="s">
        <v>320</v>
      </c>
      <c r="J6" s="863" t="s">
        <v>293</v>
      </c>
      <c r="K6" s="863" t="s">
        <v>294</v>
      </c>
      <c r="L6" s="863" t="s">
        <v>321</v>
      </c>
      <c r="M6" s="863" t="s">
        <v>295</v>
      </c>
      <c r="N6" s="863" t="s">
        <v>322</v>
      </c>
      <c r="O6" s="863" t="s">
        <v>323</v>
      </c>
      <c r="P6" s="863" t="s">
        <v>303</v>
      </c>
      <c r="Q6" s="863" t="s">
        <v>298</v>
      </c>
      <c r="R6" s="863" t="s">
        <v>324</v>
      </c>
      <c r="S6" s="829" t="s">
        <v>29</v>
      </c>
      <c r="T6" s="829" t="s">
        <v>30</v>
      </c>
    </row>
    <row r="7" spans="1:23" ht="86.25" customHeight="1" thickBot="1">
      <c r="A7" s="899"/>
      <c r="B7" s="768"/>
      <c r="C7" s="768"/>
      <c r="D7" s="768"/>
      <c r="E7" s="768"/>
      <c r="F7" s="768"/>
      <c r="G7" s="828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6"/>
      <c r="T7" s="866"/>
    </row>
    <row r="8" spans="1:23" ht="21" customHeight="1">
      <c r="A8" s="226">
        <v>2007</v>
      </c>
      <c r="B8" s="206">
        <v>6016</v>
      </c>
      <c r="C8" s="206">
        <v>97</v>
      </c>
      <c r="D8" s="206">
        <v>70</v>
      </c>
      <c r="E8" s="206">
        <v>14</v>
      </c>
      <c r="F8" s="206">
        <v>13</v>
      </c>
      <c r="G8" s="206">
        <v>5919</v>
      </c>
      <c r="H8" s="206">
        <v>2160</v>
      </c>
      <c r="I8" s="206">
        <v>325</v>
      </c>
      <c r="J8" s="206">
        <v>126</v>
      </c>
      <c r="K8" s="206">
        <v>10</v>
      </c>
      <c r="L8" s="206">
        <v>78</v>
      </c>
      <c r="M8" s="206">
        <v>38</v>
      </c>
      <c r="N8" s="206">
        <v>27</v>
      </c>
      <c r="O8" s="206">
        <v>28</v>
      </c>
      <c r="P8" s="206">
        <v>26</v>
      </c>
      <c r="Q8" s="206">
        <v>29</v>
      </c>
      <c r="R8" s="206">
        <v>349</v>
      </c>
      <c r="S8" s="208">
        <v>144</v>
      </c>
      <c r="T8" s="208">
        <v>3615</v>
      </c>
    </row>
    <row r="9" spans="1:23" ht="14.1" customHeight="1">
      <c r="A9" s="226">
        <v>2008</v>
      </c>
      <c r="B9" s="206">
        <v>5987</v>
      </c>
      <c r="C9" s="206">
        <v>100</v>
      </c>
      <c r="D9" s="206">
        <v>72</v>
      </c>
      <c r="E9" s="206">
        <v>13</v>
      </c>
      <c r="F9" s="206">
        <v>15</v>
      </c>
      <c r="G9" s="206">
        <v>5887</v>
      </c>
      <c r="H9" s="206">
        <v>2126</v>
      </c>
      <c r="I9" s="206">
        <v>317</v>
      </c>
      <c r="J9" s="206">
        <v>135</v>
      </c>
      <c r="K9" s="206">
        <v>7</v>
      </c>
      <c r="L9" s="206">
        <v>82</v>
      </c>
      <c r="M9" s="206">
        <v>36</v>
      </c>
      <c r="N9" s="206">
        <v>29</v>
      </c>
      <c r="O9" s="206">
        <v>27</v>
      </c>
      <c r="P9" s="206">
        <v>23</v>
      </c>
      <c r="Q9" s="206">
        <v>29</v>
      </c>
      <c r="R9" s="206">
        <v>325</v>
      </c>
      <c r="S9" s="208">
        <v>131</v>
      </c>
      <c r="T9" s="208">
        <v>3630</v>
      </c>
    </row>
    <row r="10" spans="1:23" ht="14.1" customHeight="1">
      <c r="A10" s="226">
        <v>2009</v>
      </c>
      <c r="B10" s="206">
        <v>5689</v>
      </c>
      <c r="C10" s="206">
        <v>89</v>
      </c>
      <c r="D10" s="206">
        <v>70</v>
      </c>
      <c r="E10" s="206">
        <v>13</v>
      </c>
      <c r="F10" s="206">
        <v>6</v>
      </c>
      <c r="G10" s="206">
        <v>5600</v>
      </c>
      <c r="H10" s="206">
        <v>1968</v>
      </c>
      <c r="I10" s="206">
        <v>306</v>
      </c>
      <c r="J10" s="206">
        <v>124</v>
      </c>
      <c r="K10" s="206">
        <v>8</v>
      </c>
      <c r="L10" s="206">
        <v>69</v>
      </c>
      <c r="M10" s="206">
        <v>32</v>
      </c>
      <c r="N10" s="206">
        <v>28</v>
      </c>
      <c r="O10" s="206">
        <v>18</v>
      </c>
      <c r="P10" s="206">
        <v>19</v>
      </c>
      <c r="Q10" s="206">
        <v>29</v>
      </c>
      <c r="R10" s="206">
        <v>327</v>
      </c>
      <c r="S10" s="208">
        <v>123</v>
      </c>
      <c r="T10" s="208">
        <v>3509</v>
      </c>
    </row>
    <row r="11" spans="1:23" ht="14.1" customHeight="1">
      <c r="A11" s="226">
        <v>2010</v>
      </c>
      <c r="B11" s="206">
        <v>5067</v>
      </c>
      <c r="C11" s="206">
        <v>75</v>
      </c>
      <c r="D11" s="206">
        <v>59</v>
      </c>
      <c r="E11" s="206">
        <v>11</v>
      </c>
      <c r="F11" s="206">
        <v>5</v>
      </c>
      <c r="G11" s="206">
        <v>4992</v>
      </c>
      <c r="H11" s="206">
        <v>1808</v>
      </c>
      <c r="I11" s="206">
        <v>280</v>
      </c>
      <c r="J11" s="206">
        <v>111</v>
      </c>
      <c r="K11" s="206">
        <v>7</v>
      </c>
      <c r="L11" s="206">
        <v>65</v>
      </c>
      <c r="M11" s="206">
        <v>30</v>
      </c>
      <c r="N11" s="206">
        <v>19</v>
      </c>
      <c r="O11" s="206">
        <v>20</v>
      </c>
      <c r="P11" s="206">
        <v>18</v>
      </c>
      <c r="Q11" s="206">
        <v>23</v>
      </c>
      <c r="R11" s="206">
        <v>314</v>
      </c>
      <c r="S11" s="208">
        <v>120</v>
      </c>
      <c r="T11" s="208">
        <v>3064</v>
      </c>
    </row>
    <row r="12" spans="1:23" ht="14.1" customHeight="1">
      <c r="A12" s="291">
        <v>2011</v>
      </c>
      <c r="B12" s="289">
        <v>4585</v>
      </c>
      <c r="C12" s="289">
        <v>65</v>
      </c>
      <c r="D12" s="289">
        <v>50</v>
      </c>
      <c r="E12" s="289">
        <v>11</v>
      </c>
      <c r="F12" s="289">
        <v>4</v>
      </c>
      <c r="G12" s="289">
        <v>4520</v>
      </c>
      <c r="H12" s="289">
        <v>1649</v>
      </c>
      <c r="I12" s="289">
        <v>250</v>
      </c>
      <c r="J12" s="289">
        <v>96</v>
      </c>
      <c r="K12" s="289">
        <v>6</v>
      </c>
      <c r="L12" s="289">
        <v>63</v>
      </c>
      <c r="M12" s="289">
        <v>26</v>
      </c>
      <c r="N12" s="289">
        <v>18</v>
      </c>
      <c r="O12" s="289">
        <v>12</v>
      </c>
      <c r="P12" s="289">
        <v>16</v>
      </c>
      <c r="Q12" s="289">
        <v>35</v>
      </c>
      <c r="R12" s="289">
        <v>306</v>
      </c>
      <c r="S12" s="290">
        <v>122</v>
      </c>
      <c r="T12" s="290">
        <v>2749</v>
      </c>
    </row>
    <row r="13" spans="1:23" s="358" customFormat="1" ht="14.1" customHeight="1">
      <c r="A13" s="355">
        <v>2012</v>
      </c>
      <c r="B13" s="356">
        <v>4376</v>
      </c>
      <c r="C13" s="356">
        <v>59</v>
      </c>
      <c r="D13" s="356">
        <v>47</v>
      </c>
      <c r="E13" s="356">
        <v>9</v>
      </c>
      <c r="F13" s="356">
        <v>3</v>
      </c>
      <c r="G13" s="356">
        <v>4317</v>
      </c>
      <c r="H13" s="356">
        <v>1743</v>
      </c>
      <c r="I13" s="356">
        <v>255</v>
      </c>
      <c r="J13" s="356">
        <v>105</v>
      </c>
      <c r="K13" s="356">
        <v>5</v>
      </c>
      <c r="L13" s="356">
        <v>60</v>
      </c>
      <c r="M13" s="356">
        <v>32</v>
      </c>
      <c r="N13" s="356">
        <v>14</v>
      </c>
      <c r="O13" s="356">
        <v>10</v>
      </c>
      <c r="P13" s="356">
        <v>15</v>
      </c>
      <c r="Q13" s="356">
        <v>37</v>
      </c>
      <c r="R13" s="356">
        <v>325</v>
      </c>
      <c r="S13" s="357">
        <v>103</v>
      </c>
      <c r="T13" s="357">
        <v>2471</v>
      </c>
    </row>
    <row r="14" spans="1:23" s="358" customFormat="1" ht="14.1" customHeight="1">
      <c r="A14" s="355">
        <v>2013</v>
      </c>
      <c r="B14" s="356">
        <v>4589</v>
      </c>
      <c r="C14" s="356">
        <v>62</v>
      </c>
      <c r="D14" s="356">
        <v>51</v>
      </c>
      <c r="E14" s="356">
        <v>7</v>
      </c>
      <c r="F14" s="356">
        <v>4</v>
      </c>
      <c r="G14" s="356">
        <v>4527</v>
      </c>
      <c r="H14" s="356">
        <v>1801</v>
      </c>
      <c r="I14" s="356">
        <v>261</v>
      </c>
      <c r="J14" s="356">
        <v>101</v>
      </c>
      <c r="K14" s="356">
        <v>7</v>
      </c>
      <c r="L14" s="356">
        <v>60</v>
      </c>
      <c r="M14" s="356">
        <v>28</v>
      </c>
      <c r="N14" s="356">
        <v>15</v>
      </c>
      <c r="O14" s="356">
        <v>13</v>
      </c>
      <c r="P14" s="356">
        <v>18</v>
      </c>
      <c r="Q14" s="356">
        <v>34</v>
      </c>
      <c r="R14" s="356">
        <v>341</v>
      </c>
      <c r="S14" s="357">
        <v>109</v>
      </c>
      <c r="T14" s="357">
        <v>2617</v>
      </c>
    </row>
    <row r="15" spans="1:23" ht="14.1" customHeight="1">
      <c r="A15" s="483" t="s">
        <v>455</v>
      </c>
      <c r="B15" s="356">
        <v>5185</v>
      </c>
      <c r="C15" s="356">
        <v>78</v>
      </c>
      <c r="D15" s="356">
        <v>63</v>
      </c>
      <c r="E15" s="356">
        <v>8</v>
      </c>
      <c r="F15" s="356">
        <v>7</v>
      </c>
      <c r="G15" s="356">
        <v>5107</v>
      </c>
      <c r="H15" s="356">
        <v>1942</v>
      </c>
      <c r="I15" s="356">
        <v>292</v>
      </c>
      <c r="J15" s="356">
        <v>111</v>
      </c>
      <c r="K15" s="356">
        <v>6</v>
      </c>
      <c r="L15" s="356">
        <v>34</v>
      </c>
      <c r="M15" s="356">
        <v>35</v>
      </c>
      <c r="N15" s="356">
        <v>16</v>
      </c>
      <c r="O15" s="356">
        <v>14</v>
      </c>
      <c r="P15" s="356">
        <v>29</v>
      </c>
      <c r="Q15" s="356">
        <v>35</v>
      </c>
      <c r="R15" s="356">
        <v>359</v>
      </c>
      <c r="S15" s="357">
        <v>127</v>
      </c>
      <c r="T15" s="357">
        <v>3038</v>
      </c>
    </row>
    <row r="16" spans="1:23" ht="14.1" customHeight="1" thickBot="1">
      <c r="A16" s="484" t="s">
        <v>485</v>
      </c>
      <c r="B16" s="359">
        <v>4460</v>
      </c>
      <c r="C16" s="359">
        <v>70</v>
      </c>
      <c r="D16" s="359">
        <v>56</v>
      </c>
      <c r="E16" s="359">
        <v>9</v>
      </c>
      <c r="F16" s="359">
        <v>5</v>
      </c>
      <c r="G16" s="359">
        <v>4390</v>
      </c>
      <c r="H16" s="359">
        <v>1620</v>
      </c>
      <c r="I16" s="359">
        <v>256</v>
      </c>
      <c r="J16" s="359">
        <v>79</v>
      </c>
      <c r="K16" s="359">
        <v>6</v>
      </c>
      <c r="L16" s="359">
        <v>20</v>
      </c>
      <c r="M16" s="359">
        <v>29</v>
      </c>
      <c r="N16" s="359">
        <v>19</v>
      </c>
      <c r="O16" s="359">
        <v>15</v>
      </c>
      <c r="P16" s="359">
        <v>23</v>
      </c>
      <c r="Q16" s="359">
        <v>32</v>
      </c>
      <c r="R16" s="359">
        <v>293</v>
      </c>
      <c r="S16" s="360">
        <v>135</v>
      </c>
      <c r="T16" s="360">
        <v>2635</v>
      </c>
    </row>
    <row r="17" spans="1:21" ht="24" customHeight="1">
      <c r="A17" s="234" t="s">
        <v>389</v>
      </c>
    </row>
    <row r="18" spans="1:21">
      <c r="A18" s="900" t="s">
        <v>305</v>
      </c>
      <c r="B18" s="900"/>
      <c r="C18" s="900"/>
      <c r="D18" s="900"/>
      <c r="E18" s="900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1">
      <c r="A19" s="804" t="s">
        <v>437</v>
      </c>
      <c r="B19" s="804"/>
      <c r="C19" s="255"/>
      <c r="D19" s="255"/>
      <c r="E19" s="255"/>
      <c r="F19" s="255"/>
      <c r="G19" s="255"/>
      <c r="H19" s="275"/>
      <c r="I19" s="275"/>
      <c r="J19" s="275"/>
      <c r="K19" s="129"/>
      <c r="L19" s="129"/>
      <c r="M19" s="129"/>
      <c r="N19" s="129"/>
      <c r="O19" s="129"/>
      <c r="P19" s="129"/>
      <c r="Q19" s="129"/>
      <c r="R19" s="129"/>
      <c r="S19" s="105"/>
      <c r="T19" s="105"/>
    </row>
    <row r="20" spans="1:21">
      <c r="A20" s="255" t="s">
        <v>446</v>
      </c>
      <c r="B20" s="255"/>
      <c r="C20" s="255"/>
      <c r="D20" s="255"/>
      <c r="E20" s="255"/>
      <c r="F20" s="255"/>
      <c r="G20" s="255"/>
      <c r="H20" s="275"/>
      <c r="I20" s="275"/>
      <c r="J20" s="275"/>
      <c r="K20" s="129"/>
      <c r="L20" s="129"/>
      <c r="M20" s="129"/>
      <c r="N20" s="129"/>
      <c r="O20" s="129"/>
      <c r="P20" s="129"/>
      <c r="Q20" s="129"/>
      <c r="R20" s="129"/>
      <c r="S20" s="105"/>
      <c r="T20" s="105"/>
    </row>
    <row r="21" spans="1:21" ht="15">
      <c r="A21" s="893" t="s">
        <v>262</v>
      </c>
      <c r="B21" s="893"/>
      <c r="C21" s="893"/>
      <c r="D21" s="893"/>
      <c r="E21" s="893"/>
      <c r="F21" s="893"/>
      <c r="G21" s="893"/>
      <c r="H21" s="893"/>
      <c r="I21" s="893"/>
      <c r="J21" s="893"/>
      <c r="K21" s="893"/>
      <c r="L21" s="893"/>
      <c r="M21" s="893"/>
      <c r="N21" s="893"/>
      <c r="O21" s="893"/>
      <c r="P21" s="893"/>
      <c r="Q21" s="893"/>
      <c r="R21" s="893"/>
      <c r="S21" s="893"/>
      <c r="T21" s="893"/>
      <c r="U21" s="133"/>
    </row>
    <row r="22" spans="1:21" s="388" customFormat="1" ht="17.25" customHeight="1" thickBo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</row>
    <row r="23" spans="1:21" s="388" customFormat="1" ht="26.25" customHeight="1">
      <c r="A23" s="897" t="s">
        <v>232</v>
      </c>
      <c r="B23" s="766" t="s">
        <v>69</v>
      </c>
      <c r="C23" s="766" t="s">
        <v>68</v>
      </c>
      <c r="D23" s="766" t="s">
        <v>318</v>
      </c>
      <c r="E23" s="766" t="s">
        <v>319</v>
      </c>
      <c r="F23" s="766" t="s">
        <v>270</v>
      </c>
      <c r="G23" s="860" t="s">
        <v>218</v>
      </c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</row>
    <row r="24" spans="1:21" s="388" customFormat="1" ht="18.75" customHeight="1">
      <c r="A24" s="898"/>
      <c r="B24" s="767"/>
      <c r="C24" s="767"/>
      <c r="D24" s="767"/>
      <c r="E24" s="767"/>
      <c r="F24" s="767"/>
      <c r="G24" s="861" t="s">
        <v>3</v>
      </c>
      <c r="H24" s="863" t="s">
        <v>82</v>
      </c>
      <c r="I24" s="863" t="s">
        <v>320</v>
      </c>
      <c r="J24" s="863" t="s">
        <v>293</v>
      </c>
      <c r="K24" s="863" t="s">
        <v>294</v>
      </c>
      <c r="L24" s="863" t="s">
        <v>321</v>
      </c>
      <c r="M24" s="863" t="s">
        <v>295</v>
      </c>
      <c r="N24" s="863" t="s">
        <v>322</v>
      </c>
      <c r="O24" s="863" t="s">
        <v>323</v>
      </c>
      <c r="P24" s="863" t="s">
        <v>303</v>
      </c>
      <c r="Q24" s="863" t="s">
        <v>298</v>
      </c>
      <c r="R24" s="863" t="s">
        <v>324</v>
      </c>
      <c r="S24" s="829" t="s">
        <v>29</v>
      </c>
      <c r="T24" s="829" t="s">
        <v>30</v>
      </c>
    </row>
    <row r="25" spans="1:21" ht="69" customHeight="1" thickBot="1">
      <c r="A25" s="899"/>
      <c r="B25" s="768"/>
      <c r="C25" s="768"/>
      <c r="D25" s="768"/>
      <c r="E25" s="768"/>
      <c r="F25" s="768"/>
      <c r="G25" s="828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6"/>
      <c r="T25" s="866"/>
    </row>
    <row r="26" spans="1:21" ht="21.75" customHeight="1">
      <c r="A26" s="226">
        <v>2007</v>
      </c>
      <c r="B26" s="206">
        <v>11606469</v>
      </c>
      <c r="C26" s="206">
        <v>809048</v>
      </c>
      <c r="D26" s="206">
        <v>797824</v>
      </c>
      <c r="E26" s="206">
        <v>7098</v>
      </c>
      <c r="F26" s="206">
        <v>4126</v>
      </c>
      <c r="G26" s="206">
        <v>10797421</v>
      </c>
      <c r="H26" s="206">
        <v>2899791</v>
      </c>
      <c r="I26" s="206">
        <v>363600</v>
      </c>
      <c r="J26" s="206">
        <v>62944</v>
      </c>
      <c r="K26" s="206">
        <v>7747</v>
      </c>
      <c r="L26" s="206">
        <v>176301</v>
      </c>
      <c r="M26" s="206">
        <v>26114</v>
      </c>
      <c r="N26" s="206">
        <v>173119</v>
      </c>
      <c r="O26" s="206">
        <v>31278</v>
      </c>
      <c r="P26" s="206">
        <v>12057</v>
      </c>
      <c r="Q26" s="206">
        <v>30709</v>
      </c>
      <c r="R26" s="206">
        <v>38074</v>
      </c>
      <c r="S26" s="208">
        <v>1366993</v>
      </c>
      <c r="T26" s="208">
        <v>6530637</v>
      </c>
    </row>
    <row r="27" spans="1:21" ht="14.1" customHeight="1">
      <c r="A27" s="226">
        <v>2008</v>
      </c>
      <c r="B27" s="206">
        <v>11968148</v>
      </c>
      <c r="C27" s="206">
        <v>745485</v>
      </c>
      <c r="D27" s="206">
        <v>715379</v>
      </c>
      <c r="E27" s="206">
        <v>4884</v>
      </c>
      <c r="F27" s="206">
        <v>2475</v>
      </c>
      <c r="G27" s="206">
        <v>11222663</v>
      </c>
      <c r="H27" s="206">
        <v>2804625</v>
      </c>
      <c r="I27" s="206">
        <v>278134</v>
      </c>
      <c r="J27" s="206">
        <v>39703</v>
      </c>
      <c r="K27" s="206">
        <v>4552</v>
      </c>
      <c r="L27" s="206">
        <v>139704</v>
      </c>
      <c r="M27" s="206">
        <v>23147</v>
      </c>
      <c r="N27" s="206">
        <v>168124</v>
      </c>
      <c r="O27" s="206">
        <v>28532</v>
      </c>
      <c r="P27" s="206">
        <v>5971</v>
      </c>
      <c r="Q27" s="206">
        <v>25806</v>
      </c>
      <c r="R27" s="206">
        <v>46940</v>
      </c>
      <c r="S27" s="208">
        <v>1365164</v>
      </c>
      <c r="T27" s="208">
        <v>7052874</v>
      </c>
    </row>
    <row r="28" spans="1:21" ht="14.1" customHeight="1">
      <c r="A28" s="226">
        <v>2009</v>
      </c>
      <c r="B28" s="206">
        <v>11557823</v>
      </c>
      <c r="C28" s="206">
        <v>736190</v>
      </c>
      <c r="D28" s="206">
        <v>726253</v>
      </c>
      <c r="E28" s="206">
        <v>7462</v>
      </c>
      <c r="F28" s="206">
        <v>2475</v>
      </c>
      <c r="G28" s="206">
        <v>10821633</v>
      </c>
      <c r="H28" s="206">
        <v>2827637</v>
      </c>
      <c r="I28" s="206">
        <v>346610</v>
      </c>
      <c r="J28" s="206">
        <v>57626</v>
      </c>
      <c r="K28" s="206">
        <v>4552</v>
      </c>
      <c r="L28" s="206">
        <v>145013</v>
      </c>
      <c r="M28" s="206">
        <v>25651</v>
      </c>
      <c r="N28" s="206">
        <v>173002</v>
      </c>
      <c r="O28" s="206">
        <v>41072</v>
      </c>
      <c r="P28" s="206">
        <v>9120</v>
      </c>
      <c r="Q28" s="206">
        <v>29627</v>
      </c>
      <c r="R28" s="206">
        <v>51387</v>
      </c>
      <c r="S28" s="208">
        <v>1347014</v>
      </c>
      <c r="T28" s="208">
        <v>6646982</v>
      </c>
    </row>
    <row r="29" spans="1:21" s="358" customFormat="1" ht="14.1" customHeight="1">
      <c r="A29" s="291">
        <v>2010</v>
      </c>
      <c r="B29" s="289">
        <v>10794334</v>
      </c>
      <c r="C29" s="289">
        <v>717356</v>
      </c>
      <c r="D29" s="289">
        <v>707575</v>
      </c>
      <c r="E29" s="289">
        <v>7334</v>
      </c>
      <c r="F29" s="289">
        <v>2447</v>
      </c>
      <c r="G29" s="289">
        <v>10076978</v>
      </c>
      <c r="H29" s="289">
        <v>2695936</v>
      </c>
      <c r="I29" s="289">
        <v>359970</v>
      </c>
      <c r="J29" s="289">
        <v>55186</v>
      </c>
      <c r="K29" s="289">
        <v>2147</v>
      </c>
      <c r="L29" s="289">
        <v>140155</v>
      </c>
      <c r="M29" s="289">
        <v>24873</v>
      </c>
      <c r="N29" s="289">
        <v>170517</v>
      </c>
      <c r="O29" s="289">
        <v>38536</v>
      </c>
      <c r="P29" s="289">
        <v>8688</v>
      </c>
      <c r="Q29" s="289">
        <v>19189</v>
      </c>
      <c r="R29" s="289">
        <v>50175</v>
      </c>
      <c r="S29" s="290">
        <v>1377162</v>
      </c>
      <c r="T29" s="290">
        <v>6003880</v>
      </c>
    </row>
    <row r="30" spans="1:21" s="361" customFormat="1" ht="14.1" customHeight="1">
      <c r="A30" s="291">
        <v>2011</v>
      </c>
      <c r="B30" s="289">
        <v>10662783</v>
      </c>
      <c r="C30" s="289">
        <v>635432</v>
      </c>
      <c r="D30" s="289">
        <v>626100</v>
      </c>
      <c r="E30" s="289">
        <v>7225</v>
      </c>
      <c r="F30" s="289">
        <v>2107</v>
      </c>
      <c r="G30" s="289">
        <v>10027351</v>
      </c>
      <c r="H30" s="289">
        <v>2501969</v>
      </c>
      <c r="I30" s="289">
        <v>333986</v>
      </c>
      <c r="J30" s="289">
        <v>48076</v>
      </c>
      <c r="K30" s="289">
        <v>2072</v>
      </c>
      <c r="L30" s="289">
        <v>134916</v>
      </c>
      <c r="M30" s="289">
        <v>24740</v>
      </c>
      <c r="N30" s="289">
        <v>168892</v>
      </c>
      <c r="O30" s="289">
        <v>36001</v>
      </c>
      <c r="P30" s="289">
        <v>8627</v>
      </c>
      <c r="Q30" s="289">
        <v>30421</v>
      </c>
      <c r="R30" s="289">
        <v>56963</v>
      </c>
      <c r="S30" s="290">
        <v>1383571</v>
      </c>
      <c r="T30" s="290">
        <v>6141811</v>
      </c>
    </row>
    <row r="31" spans="1:21" s="361" customFormat="1" ht="14.1" customHeight="1">
      <c r="A31" s="355">
        <v>2012</v>
      </c>
      <c r="B31" s="356">
        <v>10099019</v>
      </c>
      <c r="C31" s="356">
        <v>779746</v>
      </c>
      <c r="D31" s="356">
        <v>758384</v>
      </c>
      <c r="E31" s="356">
        <v>9183</v>
      </c>
      <c r="F31" s="356">
        <v>12179</v>
      </c>
      <c r="G31" s="356">
        <v>9319273</v>
      </c>
      <c r="H31" s="356">
        <v>2255437</v>
      </c>
      <c r="I31" s="356">
        <v>317347</v>
      </c>
      <c r="J31" s="356">
        <v>39711</v>
      </c>
      <c r="K31" s="356">
        <v>1619</v>
      </c>
      <c r="L31" s="356">
        <v>88778</v>
      </c>
      <c r="M31" s="356">
        <v>25027</v>
      </c>
      <c r="N31" s="356">
        <v>140883</v>
      </c>
      <c r="O31" s="356">
        <v>14963</v>
      </c>
      <c r="P31" s="356">
        <v>7190</v>
      </c>
      <c r="Q31" s="356">
        <v>34991</v>
      </c>
      <c r="R31" s="356">
        <v>59471</v>
      </c>
      <c r="S31" s="357">
        <v>741055</v>
      </c>
      <c r="T31" s="357">
        <v>6322781</v>
      </c>
    </row>
    <row r="32" spans="1:21" ht="14.1" customHeight="1">
      <c r="A32" s="355">
        <v>2013</v>
      </c>
      <c r="B32" s="356">
        <v>10265402</v>
      </c>
      <c r="C32" s="356">
        <v>644084</v>
      </c>
      <c r="D32" s="356">
        <v>625842</v>
      </c>
      <c r="E32" s="356">
        <v>5577</v>
      </c>
      <c r="F32" s="356">
        <v>12665</v>
      </c>
      <c r="G32" s="356">
        <v>9621318</v>
      </c>
      <c r="H32" s="356">
        <v>2334772</v>
      </c>
      <c r="I32" s="356">
        <v>351308</v>
      </c>
      <c r="J32" s="356">
        <v>39906</v>
      </c>
      <c r="K32" s="356">
        <v>2042</v>
      </c>
      <c r="L32" s="356">
        <v>80010</v>
      </c>
      <c r="M32" s="356">
        <v>23698</v>
      </c>
      <c r="N32" s="356">
        <v>144144</v>
      </c>
      <c r="O32" s="356">
        <v>15872</v>
      </c>
      <c r="P32" s="356">
        <v>9242</v>
      </c>
      <c r="Q32" s="356">
        <v>32675</v>
      </c>
      <c r="R32" s="356">
        <v>55125</v>
      </c>
      <c r="S32" s="357">
        <v>867697</v>
      </c>
      <c r="T32" s="357">
        <v>6418849</v>
      </c>
    </row>
    <row r="33" spans="1:21" ht="14.1" customHeight="1">
      <c r="A33" s="483" t="s">
        <v>455</v>
      </c>
      <c r="B33" s="356">
        <v>10304700</v>
      </c>
      <c r="C33" s="356">
        <v>743809</v>
      </c>
      <c r="D33" s="356">
        <v>734365</v>
      </c>
      <c r="E33" s="356">
        <v>4809</v>
      </c>
      <c r="F33" s="356">
        <v>4635</v>
      </c>
      <c r="G33" s="356">
        <v>9560891</v>
      </c>
      <c r="H33" s="356">
        <v>2343905</v>
      </c>
      <c r="I33" s="356">
        <v>361756</v>
      </c>
      <c r="J33" s="356">
        <v>43307</v>
      </c>
      <c r="K33" s="356">
        <v>2024</v>
      </c>
      <c r="L33" s="356">
        <v>35079</v>
      </c>
      <c r="M33" s="356">
        <v>24026</v>
      </c>
      <c r="N33" s="356">
        <v>101791</v>
      </c>
      <c r="O33" s="356">
        <v>2523</v>
      </c>
      <c r="P33" s="356">
        <v>14748</v>
      </c>
      <c r="Q33" s="356">
        <v>32035</v>
      </c>
      <c r="R33" s="356">
        <v>57329</v>
      </c>
      <c r="S33" s="357">
        <v>815595</v>
      </c>
      <c r="T33" s="357">
        <v>6401391</v>
      </c>
    </row>
    <row r="34" spans="1:21" ht="14.1" customHeight="1" thickBot="1">
      <c r="A34" s="484" t="s">
        <v>486</v>
      </c>
      <c r="B34" s="359">
        <v>7818244</v>
      </c>
      <c r="C34" s="359">
        <v>570152</v>
      </c>
      <c r="D34" s="359">
        <v>538663</v>
      </c>
      <c r="E34" s="359">
        <v>27284</v>
      </c>
      <c r="F34" s="359">
        <v>4205</v>
      </c>
      <c r="G34" s="359">
        <v>7248092</v>
      </c>
      <c r="H34" s="359">
        <v>2191094</v>
      </c>
      <c r="I34" s="359">
        <v>31580</v>
      </c>
      <c r="J34" s="359">
        <v>22984</v>
      </c>
      <c r="K34" s="359">
        <v>2079</v>
      </c>
      <c r="L34" s="359">
        <v>10456</v>
      </c>
      <c r="M34" s="359">
        <v>21484</v>
      </c>
      <c r="N34" s="359">
        <v>101886</v>
      </c>
      <c r="O34" s="359">
        <v>4615</v>
      </c>
      <c r="P34" s="359">
        <v>13700</v>
      </c>
      <c r="Q34" s="359">
        <v>36109</v>
      </c>
      <c r="R34" s="359">
        <v>48128</v>
      </c>
      <c r="S34" s="360">
        <v>695853</v>
      </c>
      <c r="T34" s="360">
        <v>4361145</v>
      </c>
    </row>
    <row r="35" spans="1:21" ht="26.25" customHeight="1">
      <c r="A35" s="234" t="s">
        <v>388</v>
      </c>
    </row>
    <row r="36" spans="1:21">
      <c r="A36" s="706" t="s">
        <v>305</v>
      </c>
      <c r="B36" s="706"/>
      <c r="C36" s="706"/>
      <c r="D36" s="706"/>
      <c r="E36" s="706"/>
    </row>
    <row r="37" spans="1:21" ht="12.75" customHeight="1">
      <c r="A37" s="804" t="s">
        <v>437</v>
      </c>
      <c r="B37" s="804"/>
    </row>
    <row r="38" spans="1:21" ht="12.75" customHeight="1">
      <c r="A38" s="255" t="s">
        <v>446</v>
      </c>
      <c r="B38" s="406"/>
    </row>
    <row r="39" spans="1:21" s="388" customFormat="1" ht="21.75" customHeight="1">
      <c r="A39" s="893" t="s">
        <v>316</v>
      </c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</row>
    <row r="40" spans="1:21" ht="15.75" thickBot="1">
      <c r="A40" s="893"/>
      <c r="B40" s="893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  <c r="P40" s="893"/>
      <c r="Q40" s="893"/>
      <c r="R40" s="893"/>
      <c r="S40" s="893"/>
      <c r="T40" s="893"/>
      <c r="U40" s="133"/>
    </row>
    <row r="41" spans="1:21" s="388" customFormat="1" ht="34.5" customHeight="1">
      <c r="A41" s="897" t="s">
        <v>232</v>
      </c>
      <c r="B41" s="896" t="s">
        <v>69</v>
      </c>
      <c r="C41" s="896" t="s">
        <v>68</v>
      </c>
      <c r="D41" s="896" t="s">
        <v>318</v>
      </c>
      <c r="E41" s="896" t="s">
        <v>319</v>
      </c>
      <c r="F41" s="896" t="s">
        <v>270</v>
      </c>
      <c r="G41" s="860" t="s">
        <v>218</v>
      </c>
      <c r="H41" s="823"/>
      <c r="I41" s="823"/>
      <c r="J41" s="823"/>
      <c r="K41" s="823"/>
      <c r="L41" s="823"/>
      <c r="M41" s="823"/>
      <c r="N41" s="823"/>
      <c r="O41" s="823"/>
      <c r="P41" s="823"/>
      <c r="Q41" s="823"/>
      <c r="R41" s="823"/>
      <c r="S41" s="823"/>
      <c r="T41" s="823"/>
    </row>
    <row r="42" spans="1:21" ht="30.75" customHeight="1">
      <c r="A42" s="898"/>
      <c r="B42" s="767"/>
      <c r="C42" s="767"/>
      <c r="D42" s="767"/>
      <c r="E42" s="767"/>
      <c r="F42" s="767"/>
      <c r="G42" s="861" t="s">
        <v>3</v>
      </c>
      <c r="H42" s="863" t="s">
        <v>82</v>
      </c>
      <c r="I42" s="863" t="s">
        <v>320</v>
      </c>
      <c r="J42" s="863" t="s">
        <v>293</v>
      </c>
      <c r="K42" s="863" t="s">
        <v>294</v>
      </c>
      <c r="L42" s="863" t="s">
        <v>321</v>
      </c>
      <c r="M42" s="863" t="s">
        <v>295</v>
      </c>
      <c r="N42" s="863" t="s">
        <v>322</v>
      </c>
      <c r="O42" s="863" t="s">
        <v>323</v>
      </c>
      <c r="P42" s="863" t="s">
        <v>303</v>
      </c>
      <c r="Q42" s="863" t="s">
        <v>298</v>
      </c>
      <c r="R42" s="863" t="s">
        <v>324</v>
      </c>
      <c r="S42" s="829" t="s">
        <v>29</v>
      </c>
      <c r="T42" s="829" t="s">
        <v>30</v>
      </c>
    </row>
    <row r="43" spans="1:21" ht="60.75" customHeight="1" thickBot="1">
      <c r="A43" s="899"/>
      <c r="B43" s="768"/>
      <c r="C43" s="768"/>
      <c r="D43" s="768"/>
      <c r="E43" s="768"/>
      <c r="F43" s="768"/>
      <c r="G43" s="828"/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6"/>
      <c r="T43" s="866"/>
    </row>
    <row r="44" spans="1:21" ht="21" customHeight="1">
      <c r="A44" s="226">
        <v>2007</v>
      </c>
      <c r="B44" s="229">
        <v>4.206039432836981</v>
      </c>
      <c r="C44" s="229">
        <v>4.6238845655634773</v>
      </c>
      <c r="D44" s="229">
        <v>4.6258177242098508</v>
      </c>
      <c r="E44" s="229">
        <v>4.6365962242885317</v>
      </c>
      <c r="F44" s="229">
        <v>4.2282113427047987</v>
      </c>
      <c r="G44" s="229">
        <v>4.1747304036769517</v>
      </c>
      <c r="H44" s="229">
        <v>4.2779908345118658</v>
      </c>
      <c r="I44" s="229">
        <v>4.3617385038503853</v>
      </c>
      <c r="J44" s="229">
        <v>4.5305207803762073</v>
      </c>
      <c r="K44" s="229">
        <v>4.4380018071511547</v>
      </c>
      <c r="L44" s="229">
        <v>5.1823333390054511</v>
      </c>
      <c r="M44" s="229">
        <v>4.2570372214138015</v>
      </c>
      <c r="N44" s="229">
        <v>4.1588196558436676</v>
      </c>
      <c r="O44" s="229">
        <v>5.3418441076795196</v>
      </c>
      <c r="P44" s="229">
        <v>4.4545782532968401</v>
      </c>
      <c r="Q44" s="229">
        <v>4.9820166726366866</v>
      </c>
      <c r="R44" s="229">
        <v>4.5691398329568731</v>
      </c>
      <c r="S44" s="240">
        <v>5.5898322229887052</v>
      </c>
      <c r="T44" s="240">
        <v>3.8326706705639895</v>
      </c>
    </row>
    <row r="45" spans="1:21" s="129" customFormat="1" ht="14.1" customHeight="1">
      <c r="A45" s="226">
        <v>2008</v>
      </c>
      <c r="B45" s="229">
        <v>3.6</v>
      </c>
      <c r="C45" s="229">
        <v>3.96</v>
      </c>
      <c r="D45" s="229">
        <v>3.96</v>
      </c>
      <c r="E45" s="229">
        <v>3.99</v>
      </c>
      <c r="F45" s="229">
        <v>3.86</v>
      </c>
      <c r="G45" s="229">
        <v>3.57</v>
      </c>
      <c r="H45" s="229">
        <v>3.39</v>
      </c>
      <c r="I45" s="229">
        <v>3.25</v>
      </c>
      <c r="J45" s="229">
        <v>3.18</v>
      </c>
      <c r="K45" s="229">
        <v>2.66</v>
      </c>
      <c r="L45" s="229">
        <v>3.59</v>
      </c>
      <c r="M45" s="229">
        <v>2.94</v>
      </c>
      <c r="N45" s="229">
        <v>2.88</v>
      </c>
      <c r="O45" s="229">
        <v>3.41</v>
      </c>
      <c r="P45" s="229">
        <v>3.42</v>
      </c>
      <c r="Q45" s="229">
        <v>2.35</v>
      </c>
      <c r="R45" s="229">
        <v>3.52</v>
      </c>
      <c r="S45" s="240">
        <v>3.62</v>
      </c>
      <c r="T45" s="240">
        <v>3.64</v>
      </c>
    </row>
    <row r="46" spans="1:21" s="361" customFormat="1" ht="14.1" customHeight="1">
      <c r="A46" s="226">
        <v>2009</v>
      </c>
      <c r="B46" s="229">
        <v>2.2400000000000002</v>
      </c>
      <c r="C46" s="229">
        <v>2.06</v>
      </c>
      <c r="D46" s="229">
        <v>2.0499999999999998</v>
      </c>
      <c r="E46" s="229">
        <v>2.5</v>
      </c>
      <c r="F46" s="229">
        <v>1.19</v>
      </c>
      <c r="G46" s="229">
        <v>2.06</v>
      </c>
      <c r="H46" s="229">
        <v>2.27</v>
      </c>
      <c r="I46" s="229">
        <v>1.81</v>
      </c>
      <c r="J46" s="229">
        <v>2.08</v>
      </c>
      <c r="K46" s="229">
        <v>2.4700000000000002</v>
      </c>
      <c r="L46" s="229">
        <v>3.08</v>
      </c>
      <c r="M46" s="229">
        <v>2.2799999999999998</v>
      </c>
      <c r="N46" s="229">
        <v>1.68</v>
      </c>
      <c r="O46" s="229">
        <v>3.26</v>
      </c>
      <c r="P46" s="229">
        <v>2.02</v>
      </c>
      <c r="Q46" s="229">
        <v>2.2200000000000002</v>
      </c>
      <c r="R46" s="229">
        <v>2.13</v>
      </c>
      <c r="S46" s="240">
        <v>3.49</v>
      </c>
      <c r="T46" s="240">
        <v>2.0699999999999998</v>
      </c>
    </row>
    <row r="47" spans="1:21" s="358" customFormat="1" ht="14.1" customHeight="1">
      <c r="A47" s="226">
        <v>2010</v>
      </c>
      <c r="B47" s="229">
        <v>1.48</v>
      </c>
      <c r="C47" s="229">
        <v>1.39</v>
      </c>
      <c r="D47" s="229">
        <v>1.39</v>
      </c>
      <c r="E47" s="229">
        <v>1.1000000000000001</v>
      </c>
      <c r="F47" s="229">
        <v>1.73</v>
      </c>
      <c r="G47" s="229">
        <v>1.49</v>
      </c>
      <c r="H47" s="229">
        <v>1.31</v>
      </c>
      <c r="I47" s="229">
        <v>1.37</v>
      </c>
      <c r="J47" s="229">
        <v>1.78</v>
      </c>
      <c r="K47" s="229">
        <v>2.1</v>
      </c>
      <c r="L47" s="229">
        <v>1.53</v>
      </c>
      <c r="M47" s="229">
        <v>2.54</v>
      </c>
      <c r="N47" s="229">
        <v>1.06</v>
      </c>
      <c r="O47" s="229">
        <v>1.37</v>
      </c>
      <c r="P47" s="229">
        <v>1.8</v>
      </c>
      <c r="Q47" s="229">
        <v>0.96</v>
      </c>
      <c r="R47" s="229">
        <v>1.36</v>
      </c>
      <c r="S47" s="240">
        <v>1.5</v>
      </c>
      <c r="T47" s="240">
        <v>1.57</v>
      </c>
    </row>
    <row r="48" spans="1:21" s="358" customFormat="1" ht="14.1" customHeight="1">
      <c r="A48" s="291">
        <v>2011</v>
      </c>
      <c r="B48" s="292">
        <v>1.98</v>
      </c>
      <c r="C48" s="292">
        <v>2</v>
      </c>
      <c r="D48" s="292">
        <v>1.99</v>
      </c>
      <c r="E48" s="292">
        <v>1.93</v>
      </c>
      <c r="F48" s="292">
        <v>4.37</v>
      </c>
      <c r="G48" s="292">
        <v>1.98</v>
      </c>
      <c r="H48" s="292">
        <v>2.38</v>
      </c>
      <c r="I48" s="292">
        <v>1.71</v>
      </c>
      <c r="J48" s="292">
        <v>1.67</v>
      </c>
      <c r="K48" s="292">
        <v>1.8</v>
      </c>
      <c r="L48" s="292">
        <v>1.86</v>
      </c>
      <c r="M48" s="292">
        <v>1.46</v>
      </c>
      <c r="N48" s="292">
        <v>5.1100000000000003</v>
      </c>
      <c r="O48" s="292">
        <v>1.34</v>
      </c>
      <c r="P48" s="292">
        <v>2.5</v>
      </c>
      <c r="Q48" s="292">
        <v>1.39</v>
      </c>
      <c r="R48" s="292">
        <v>1.97</v>
      </c>
      <c r="S48" s="293">
        <v>1.57</v>
      </c>
      <c r="T48" s="293">
        <v>1.91</v>
      </c>
    </row>
    <row r="49" spans="1:20" ht="14.1" customHeight="1">
      <c r="A49" s="355">
        <v>2012</v>
      </c>
      <c r="B49" s="362">
        <v>1</v>
      </c>
      <c r="C49" s="362">
        <v>1.1000000000000001</v>
      </c>
      <c r="D49" s="362">
        <v>1.1100000000000001</v>
      </c>
      <c r="E49" s="362">
        <v>1.143</v>
      </c>
      <c r="F49" s="362">
        <v>0</v>
      </c>
      <c r="G49" s="362">
        <v>1.01</v>
      </c>
      <c r="H49" s="362">
        <v>1.06</v>
      </c>
      <c r="I49" s="362">
        <v>0.76</v>
      </c>
      <c r="J49" s="362">
        <v>1.57</v>
      </c>
      <c r="K49" s="362">
        <v>0.63</v>
      </c>
      <c r="L49" s="362">
        <v>1.02</v>
      </c>
      <c r="M49" s="362">
        <v>1.26</v>
      </c>
      <c r="N49" s="362">
        <v>7.0000000000000007E-2</v>
      </c>
      <c r="O49" s="362">
        <v>0.17</v>
      </c>
      <c r="P49" s="362">
        <v>1.02</v>
      </c>
      <c r="Q49" s="362">
        <v>1.31</v>
      </c>
      <c r="R49" s="362">
        <v>0.86</v>
      </c>
      <c r="S49" s="363">
        <v>1</v>
      </c>
      <c r="T49" s="363">
        <v>0.97</v>
      </c>
    </row>
    <row r="50" spans="1:20" ht="14.1" customHeight="1">
      <c r="A50" s="355">
        <v>2013</v>
      </c>
      <c r="B50" s="362">
        <v>0.53</v>
      </c>
      <c r="C50" s="362">
        <v>0.61</v>
      </c>
      <c r="D50" s="362">
        <v>0.6</v>
      </c>
      <c r="E50" s="362">
        <v>0.7</v>
      </c>
      <c r="F50" s="362">
        <v>1.05</v>
      </c>
      <c r="G50" s="362">
        <v>0.52600000000000002</v>
      </c>
      <c r="H50" s="362">
        <v>0.54</v>
      </c>
      <c r="I50" s="362">
        <v>0.66</v>
      </c>
      <c r="J50" s="362">
        <v>0.94</v>
      </c>
      <c r="K50" s="362">
        <v>0.73</v>
      </c>
      <c r="L50" s="362">
        <v>0.75</v>
      </c>
      <c r="M50" s="362">
        <v>0.46</v>
      </c>
      <c r="N50" s="362">
        <v>0.49</v>
      </c>
      <c r="O50" s="362">
        <v>0.35</v>
      </c>
      <c r="P50" s="362">
        <v>0.86</v>
      </c>
      <c r="Q50" s="362">
        <v>0.53</v>
      </c>
      <c r="R50" s="362">
        <v>2.33</v>
      </c>
      <c r="S50" s="363">
        <v>0.55000000000000004</v>
      </c>
      <c r="T50" s="363">
        <v>0.51</v>
      </c>
    </row>
    <row r="51" spans="1:20" ht="14.1" customHeight="1">
      <c r="A51" s="483" t="s">
        <v>455</v>
      </c>
      <c r="B51" s="362">
        <v>0.5</v>
      </c>
      <c r="C51" s="362">
        <v>0.72</v>
      </c>
      <c r="D51" s="362">
        <v>0.73</v>
      </c>
      <c r="E51" s="362">
        <v>0.01</v>
      </c>
      <c r="F51" s="362">
        <v>0.48</v>
      </c>
      <c r="G51" s="362">
        <v>0.39</v>
      </c>
      <c r="H51" s="362">
        <v>0.59</v>
      </c>
      <c r="I51" s="362">
        <v>0.68</v>
      </c>
      <c r="J51" s="362">
        <v>0.71</v>
      </c>
      <c r="K51" s="362">
        <v>0.6</v>
      </c>
      <c r="L51" s="362">
        <v>0.94</v>
      </c>
      <c r="M51" s="362">
        <v>0.39</v>
      </c>
      <c r="N51" s="362">
        <v>0.01</v>
      </c>
      <c r="O51" s="362">
        <v>0.09</v>
      </c>
      <c r="P51" s="362">
        <v>0.67</v>
      </c>
      <c r="Q51" s="362">
        <v>0.56999999999999995</v>
      </c>
      <c r="R51" s="362">
        <v>0.47</v>
      </c>
      <c r="S51" s="363">
        <v>0.09</v>
      </c>
      <c r="T51" s="363">
        <v>0.49</v>
      </c>
    </row>
    <row r="52" spans="1:20" s="361" customFormat="1" ht="14.1" customHeight="1" thickBot="1">
      <c r="A52" s="549" t="s">
        <v>486</v>
      </c>
      <c r="B52" s="229">
        <v>0.8</v>
      </c>
      <c r="C52" s="229">
        <v>0.79</v>
      </c>
      <c r="D52" s="229">
        <v>0.73</v>
      </c>
      <c r="E52" s="229">
        <v>0.92</v>
      </c>
      <c r="F52" s="229">
        <v>0.98</v>
      </c>
      <c r="G52" s="229">
        <v>0.79</v>
      </c>
      <c r="H52" s="229">
        <v>0.76</v>
      </c>
      <c r="I52" s="229">
        <v>0.69</v>
      </c>
      <c r="J52" s="229">
        <v>0.83</v>
      </c>
      <c r="K52" s="485">
        <v>0.14000000000000001</v>
      </c>
      <c r="L52" s="229">
        <v>0.7</v>
      </c>
      <c r="M52" s="229">
        <v>0.92</v>
      </c>
      <c r="N52" s="229">
        <v>0.34</v>
      </c>
      <c r="O52" s="229">
        <v>0.43</v>
      </c>
      <c r="P52" s="229">
        <v>0.75</v>
      </c>
      <c r="Q52" s="229">
        <v>0.57999999999999996</v>
      </c>
      <c r="R52" s="229">
        <v>0.72</v>
      </c>
      <c r="S52" s="240">
        <v>0.78</v>
      </c>
      <c r="T52" s="240">
        <v>0.83</v>
      </c>
    </row>
    <row r="53" spans="1:20" ht="23.25" customHeight="1">
      <c r="A53" s="894" t="s">
        <v>317</v>
      </c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895"/>
      <c r="R53" s="895"/>
      <c r="S53" s="895"/>
      <c r="T53" s="895"/>
    </row>
    <row r="54" spans="1:20">
      <c r="A54" s="264" t="s">
        <v>389</v>
      </c>
    </row>
    <row r="55" spans="1:20" ht="12.75" customHeight="1">
      <c r="A55" s="706" t="s">
        <v>305</v>
      </c>
      <c r="B55" s="706"/>
      <c r="C55" s="706"/>
      <c r="D55" s="706"/>
      <c r="E55" s="706"/>
    </row>
    <row r="56" spans="1:20" ht="12.75" customHeight="1">
      <c r="A56" s="804" t="s">
        <v>437</v>
      </c>
      <c r="B56" s="80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</row>
    <row r="57" spans="1:20" ht="12.75" customHeight="1">
      <c r="A57" s="255" t="s">
        <v>446</v>
      </c>
      <c r="B57" s="406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</row>
    <row r="58" spans="1:20" ht="18" customHeight="1">
      <c r="A58" s="893" t="s">
        <v>263</v>
      </c>
      <c r="B58" s="893"/>
      <c r="C58" s="893"/>
      <c r="D58" s="893"/>
      <c r="E58" s="893"/>
      <c r="F58" s="893"/>
      <c r="G58" s="893"/>
      <c r="H58" s="893"/>
      <c r="I58" s="893"/>
      <c r="J58" s="893"/>
      <c r="K58" s="893"/>
      <c r="L58" s="893"/>
      <c r="M58" s="893"/>
      <c r="N58" s="893"/>
      <c r="O58" s="893"/>
      <c r="P58" s="893"/>
      <c r="Q58" s="893"/>
      <c r="R58" s="893"/>
      <c r="S58" s="893"/>
      <c r="T58" s="893"/>
    </row>
    <row r="59" spans="1:20" ht="13.5" thickBot="1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</row>
    <row r="60" spans="1:20" ht="26.25" customHeight="1">
      <c r="A60" s="897" t="s">
        <v>232</v>
      </c>
      <c r="B60" s="766" t="s">
        <v>69</v>
      </c>
      <c r="C60" s="766" t="s">
        <v>68</v>
      </c>
      <c r="D60" s="766" t="s">
        <v>318</v>
      </c>
      <c r="E60" s="766" t="s">
        <v>319</v>
      </c>
      <c r="F60" s="766" t="s">
        <v>270</v>
      </c>
      <c r="G60" s="860" t="s">
        <v>218</v>
      </c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</row>
    <row r="61" spans="1:20" ht="32.25" customHeight="1">
      <c r="A61" s="898"/>
      <c r="B61" s="767"/>
      <c r="C61" s="767"/>
      <c r="D61" s="767"/>
      <c r="E61" s="767"/>
      <c r="F61" s="767"/>
      <c r="G61" s="861" t="s">
        <v>3</v>
      </c>
      <c r="H61" s="863" t="s">
        <v>82</v>
      </c>
      <c r="I61" s="863" t="s">
        <v>320</v>
      </c>
      <c r="J61" s="863" t="s">
        <v>293</v>
      </c>
      <c r="K61" s="863" t="s">
        <v>294</v>
      </c>
      <c r="L61" s="863" t="s">
        <v>321</v>
      </c>
      <c r="M61" s="863" t="s">
        <v>295</v>
      </c>
      <c r="N61" s="863" t="s">
        <v>322</v>
      </c>
      <c r="O61" s="863" t="s">
        <v>323</v>
      </c>
      <c r="P61" s="863" t="s">
        <v>303</v>
      </c>
      <c r="Q61" s="863" t="s">
        <v>298</v>
      </c>
      <c r="R61" s="863" t="s">
        <v>324</v>
      </c>
      <c r="S61" s="829" t="s">
        <v>29</v>
      </c>
      <c r="T61" s="829" t="s">
        <v>30</v>
      </c>
    </row>
    <row r="62" spans="1:20" ht="63" customHeight="1" thickBot="1">
      <c r="A62" s="899"/>
      <c r="B62" s="768"/>
      <c r="C62" s="768"/>
      <c r="D62" s="768"/>
      <c r="E62" s="768"/>
      <c r="F62" s="768"/>
      <c r="G62" s="828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6"/>
      <c r="T62" s="866"/>
    </row>
    <row r="63" spans="1:20" ht="21" customHeight="1">
      <c r="A63" s="226">
        <v>2007</v>
      </c>
      <c r="B63" s="213">
        <v>1748.2544338851033</v>
      </c>
      <c r="C63" s="213">
        <v>1769.4143400638775</v>
      </c>
      <c r="D63" s="213" t="s">
        <v>0</v>
      </c>
      <c r="E63" s="213" t="s">
        <v>0</v>
      </c>
      <c r="F63" s="213" t="s">
        <v>0</v>
      </c>
      <c r="G63" s="213">
        <v>1746.6689275151909</v>
      </c>
      <c r="H63" s="213">
        <v>1752.0353053030374</v>
      </c>
      <c r="I63" s="213" t="s">
        <v>0</v>
      </c>
      <c r="J63" s="213" t="s">
        <v>0</v>
      </c>
      <c r="K63" s="213" t="s">
        <v>0</v>
      </c>
      <c r="L63" s="213" t="s">
        <v>0</v>
      </c>
      <c r="M63" s="213" t="s">
        <v>0</v>
      </c>
      <c r="N63" s="213" t="s">
        <v>0</v>
      </c>
      <c r="O63" s="213" t="s">
        <v>0</v>
      </c>
      <c r="P63" s="213" t="s">
        <v>0</v>
      </c>
      <c r="Q63" s="213" t="s">
        <v>0</v>
      </c>
      <c r="R63" s="213" t="s">
        <v>0</v>
      </c>
      <c r="S63" s="214">
        <v>1745.6979370047982</v>
      </c>
      <c r="T63" s="214">
        <v>1744.4893488950618</v>
      </c>
    </row>
    <row r="64" spans="1:20" s="358" customFormat="1" ht="14.1" customHeight="1">
      <c r="A64" s="226">
        <v>2008</v>
      </c>
      <c r="B64" s="213">
        <v>1749</v>
      </c>
      <c r="C64" s="213">
        <v>1768.9</v>
      </c>
      <c r="D64" s="213">
        <v>1769.7</v>
      </c>
      <c r="E64" s="213">
        <v>1691.8</v>
      </c>
      <c r="F64" s="213">
        <v>1780</v>
      </c>
      <c r="G64" s="213">
        <v>1747.7</v>
      </c>
      <c r="H64" s="213">
        <v>1750.8</v>
      </c>
      <c r="I64" s="213">
        <v>1781</v>
      </c>
      <c r="J64" s="213">
        <v>1750.5</v>
      </c>
      <c r="K64" s="213">
        <v>1662.2</v>
      </c>
      <c r="L64" s="213">
        <v>1754.3</v>
      </c>
      <c r="M64" s="213">
        <v>1732.5</v>
      </c>
      <c r="N64" s="213">
        <v>1770.4</v>
      </c>
      <c r="O64" s="213">
        <v>1750.6</v>
      </c>
      <c r="P64" s="213">
        <v>1782.3</v>
      </c>
      <c r="Q64" s="213">
        <v>1689.7</v>
      </c>
      <c r="R64" s="213">
        <v>1688.6</v>
      </c>
      <c r="S64" s="214">
        <v>1745.4</v>
      </c>
      <c r="T64" s="214">
        <v>1747</v>
      </c>
    </row>
    <row r="65" spans="1:20" s="361" customFormat="1" ht="14.1" customHeight="1">
      <c r="A65" s="226">
        <v>2009</v>
      </c>
      <c r="B65" s="213">
        <v>1751</v>
      </c>
      <c r="C65" s="213">
        <v>1769.5</v>
      </c>
      <c r="D65" s="213">
        <v>1770.2</v>
      </c>
      <c r="E65" s="213">
        <v>1675.9</v>
      </c>
      <c r="F65" s="213">
        <v>1783.3</v>
      </c>
      <c r="G65" s="213">
        <v>1749.7</v>
      </c>
      <c r="H65" s="213">
        <v>1751.2364144355736</v>
      </c>
      <c r="I65" s="213">
        <v>1780.6</v>
      </c>
      <c r="J65" s="213">
        <v>1758.9</v>
      </c>
      <c r="K65" s="213">
        <v>1664.1</v>
      </c>
      <c r="L65" s="213">
        <v>1753.7</v>
      </c>
      <c r="M65" s="213">
        <v>1734.7</v>
      </c>
      <c r="N65" s="213">
        <v>1770.4</v>
      </c>
      <c r="O65" s="213">
        <v>1750.6</v>
      </c>
      <c r="P65" s="213">
        <v>1786.1</v>
      </c>
      <c r="Q65" s="213">
        <v>1687.5</v>
      </c>
      <c r="R65" s="213">
        <v>1709.8</v>
      </c>
      <c r="S65" s="214">
        <v>1737.9137074493794</v>
      </c>
      <c r="T65" s="214">
        <v>1751.4</v>
      </c>
    </row>
    <row r="66" spans="1:20" s="361" customFormat="1" ht="14.1" customHeight="1">
      <c r="A66" s="226">
        <v>2010</v>
      </c>
      <c r="B66" s="213">
        <v>1751.2</v>
      </c>
      <c r="C66" s="213">
        <v>1771.6</v>
      </c>
      <c r="D66" s="182">
        <v>1772.5</v>
      </c>
      <c r="E66" s="182">
        <v>1681.4</v>
      </c>
      <c r="F66" s="182">
        <v>1780.6</v>
      </c>
      <c r="G66" s="213">
        <v>1749.7</v>
      </c>
      <c r="H66" s="213">
        <v>1752.9</v>
      </c>
      <c r="I66" s="182">
        <v>1783.9</v>
      </c>
      <c r="J66" s="182">
        <v>1754.2</v>
      </c>
      <c r="K66" s="182">
        <v>1673.8</v>
      </c>
      <c r="L66" s="182">
        <v>1754.6</v>
      </c>
      <c r="M66" s="182">
        <v>1734.7</v>
      </c>
      <c r="N66" s="182">
        <v>1771.4</v>
      </c>
      <c r="O66" s="182">
        <v>1750.6</v>
      </c>
      <c r="P66" s="182">
        <v>1787.4</v>
      </c>
      <c r="Q66" s="182">
        <v>1683.2</v>
      </c>
      <c r="R66" s="182">
        <v>1702.8</v>
      </c>
      <c r="S66" s="214">
        <v>1738</v>
      </c>
      <c r="T66" s="214">
        <v>1751</v>
      </c>
    </row>
    <row r="67" spans="1:20" ht="14.1" customHeight="1">
      <c r="A67" s="291">
        <v>2011</v>
      </c>
      <c r="B67" s="182">
        <v>1737</v>
      </c>
      <c r="C67" s="182">
        <v>1768.4</v>
      </c>
      <c r="D67" s="182">
        <v>1769.4</v>
      </c>
      <c r="E67" s="182">
        <v>1682.3</v>
      </c>
      <c r="F67" s="182">
        <v>1772</v>
      </c>
      <c r="G67" s="317">
        <v>1735</v>
      </c>
      <c r="H67" s="317">
        <v>1750.5</v>
      </c>
      <c r="I67" s="182">
        <v>1778.3</v>
      </c>
      <c r="J67" s="182">
        <v>1751.7</v>
      </c>
      <c r="K67" s="182">
        <v>1671.7</v>
      </c>
      <c r="L67" s="182">
        <v>1752.9</v>
      </c>
      <c r="M67" s="182">
        <v>1734.8</v>
      </c>
      <c r="N67" s="182">
        <v>1764.7</v>
      </c>
      <c r="O67" s="182">
        <v>1751.7</v>
      </c>
      <c r="P67" s="182">
        <v>1787.7</v>
      </c>
      <c r="Q67" s="182">
        <v>1687</v>
      </c>
      <c r="R67" s="182">
        <v>1710.5</v>
      </c>
      <c r="S67" s="318">
        <v>1737.1</v>
      </c>
      <c r="T67" s="318">
        <v>1728.3</v>
      </c>
    </row>
    <row r="68" spans="1:20" ht="14.1" customHeight="1">
      <c r="A68" s="355">
        <v>2012</v>
      </c>
      <c r="B68" s="171">
        <v>1738.4</v>
      </c>
      <c r="C68" s="171">
        <v>1764.6</v>
      </c>
      <c r="D68" s="171">
        <v>1765.2</v>
      </c>
      <c r="E68" s="171">
        <v>1703.8</v>
      </c>
      <c r="F68" s="171">
        <v>1776.3</v>
      </c>
      <c r="G68" s="188">
        <v>1740.1</v>
      </c>
      <c r="H68" s="188">
        <v>1752.8</v>
      </c>
      <c r="I68" s="171">
        <v>1782.1</v>
      </c>
      <c r="J68" s="171">
        <v>1778.9</v>
      </c>
      <c r="K68" s="171">
        <v>1823.4</v>
      </c>
      <c r="L68" s="171">
        <v>1752.4</v>
      </c>
      <c r="M68" s="171">
        <v>1736.6</v>
      </c>
      <c r="N68" s="171">
        <v>1765.4</v>
      </c>
      <c r="O68" s="171">
        <v>1750.9</v>
      </c>
      <c r="P68" s="171">
        <v>1788.7</v>
      </c>
      <c r="Q68" s="171">
        <v>1692.1</v>
      </c>
      <c r="R68" s="171">
        <v>1708.2</v>
      </c>
      <c r="S68" s="189">
        <v>1736.2</v>
      </c>
      <c r="T68" s="189">
        <v>1737.1</v>
      </c>
    </row>
    <row r="69" spans="1:20" ht="14.1" customHeight="1">
      <c r="A69" s="355">
        <v>2013</v>
      </c>
      <c r="B69" s="171">
        <v>1740.2</v>
      </c>
      <c r="C69" s="171">
        <v>1776.6</v>
      </c>
      <c r="D69" s="171">
        <v>1776.9</v>
      </c>
      <c r="E69" s="171">
        <v>1742.4</v>
      </c>
      <c r="F69" s="171">
        <v>1778.2</v>
      </c>
      <c r="G69" s="188">
        <v>1740.8</v>
      </c>
      <c r="H69" s="188">
        <v>1753.1</v>
      </c>
      <c r="I69" s="171">
        <v>1776.3</v>
      </c>
      <c r="J69" s="171">
        <v>1782.6</v>
      </c>
      <c r="K69" s="171">
        <v>1659.3</v>
      </c>
      <c r="L69" s="171">
        <v>1798</v>
      </c>
      <c r="M69" s="171">
        <v>1752.2</v>
      </c>
      <c r="N69" s="171">
        <v>1734.7</v>
      </c>
      <c r="O69" s="171">
        <v>1750.1</v>
      </c>
      <c r="P69" s="171">
        <v>1785.8</v>
      </c>
      <c r="Q69" s="171">
        <v>1690.7</v>
      </c>
      <c r="R69" s="171">
        <v>1722.1</v>
      </c>
      <c r="S69" s="189">
        <v>1737.1</v>
      </c>
      <c r="T69" s="189">
        <v>1732.3</v>
      </c>
    </row>
    <row r="70" spans="1:20" ht="14.1" customHeight="1">
      <c r="A70" s="483" t="s">
        <v>455</v>
      </c>
      <c r="B70" s="171">
        <v>1754.4</v>
      </c>
      <c r="C70" s="171">
        <v>1775.1</v>
      </c>
      <c r="D70" s="171">
        <v>1775.5</v>
      </c>
      <c r="E70" s="171">
        <v>1721.4</v>
      </c>
      <c r="F70" s="171">
        <v>1773.2</v>
      </c>
      <c r="G70" s="188">
        <v>1747.4</v>
      </c>
      <c r="H70" s="188">
        <v>1748.7</v>
      </c>
      <c r="I70" s="171">
        <v>1776.6</v>
      </c>
      <c r="J70" s="171">
        <v>1783.8</v>
      </c>
      <c r="K70" s="171">
        <v>1658</v>
      </c>
      <c r="L70" s="171">
        <v>1751.5</v>
      </c>
      <c r="M70" s="171">
        <v>1738.5</v>
      </c>
      <c r="N70" s="171">
        <v>1768</v>
      </c>
      <c r="O70" s="171">
        <v>1752.3</v>
      </c>
      <c r="P70" s="171">
        <v>1780.6</v>
      </c>
      <c r="Q70" s="171">
        <v>1686.5</v>
      </c>
      <c r="R70" s="171">
        <v>1708.9</v>
      </c>
      <c r="S70" s="189">
        <v>1737.4</v>
      </c>
      <c r="T70" s="189">
        <v>1756.3</v>
      </c>
    </row>
    <row r="71" spans="1:20" ht="14.1" customHeight="1" thickBot="1">
      <c r="A71" s="484" t="s">
        <v>486</v>
      </c>
      <c r="B71" s="175">
        <v>1756.8</v>
      </c>
      <c r="C71" s="175">
        <v>1776.9</v>
      </c>
      <c r="D71" s="280">
        <v>1780.8</v>
      </c>
      <c r="E71" s="280">
        <v>1699.4</v>
      </c>
      <c r="F71" s="280">
        <v>1776.7</v>
      </c>
      <c r="G71" s="175">
        <v>1750.5</v>
      </c>
      <c r="H71" s="310">
        <v>1752.9</v>
      </c>
      <c r="I71" s="280">
        <v>1780.1</v>
      </c>
      <c r="J71" s="280">
        <v>1780.9</v>
      </c>
      <c r="K71" s="280">
        <v>1796.8</v>
      </c>
      <c r="L71" s="280">
        <v>1750.3</v>
      </c>
      <c r="M71" s="280">
        <v>1732.4</v>
      </c>
      <c r="N71" s="280">
        <v>1765.7</v>
      </c>
      <c r="O71" s="280">
        <v>1754.4</v>
      </c>
      <c r="P71" s="280">
        <v>1781.7</v>
      </c>
      <c r="Q71" s="280">
        <v>1700.4</v>
      </c>
      <c r="R71" s="280">
        <v>1708.3</v>
      </c>
      <c r="S71" s="408">
        <v>1740.1</v>
      </c>
      <c r="T71" s="364">
        <v>1758.7</v>
      </c>
    </row>
    <row r="72" spans="1:20" ht="24" customHeight="1">
      <c r="A72" s="234" t="s">
        <v>390</v>
      </c>
    </row>
    <row r="73" spans="1:20">
      <c r="A73" s="706" t="s">
        <v>305</v>
      </c>
      <c r="B73" s="706"/>
      <c r="C73" s="706"/>
      <c r="D73" s="706"/>
      <c r="E73" s="706"/>
    </row>
    <row r="74" spans="1:20">
      <c r="A74" s="804" t="s">
        <v>437</v>
      </c>
      <c r="B74" s="804"/>
    </row>
    <row r="75" spans="1:20">
      <c r="A75" s="255" t="s">
        <v>446</v>
      </c>
    </row>
  </sheetData>
  <mergeCells count="99">
    <mergeCell ref="Q61:Q62"/>
    <mergeCell ref="P61:P62"/>
    <mergeCell ref="A73:E73"/>
    <mergeCell ref="A55:E55"/>
    <mergeCell ref="A36:E36"/>
    <mergeCell ref="A60:A62"/>
    <mergeCell ref="B60:B62"/>
    <mergeCell ref="F60:F62"/>
    <mergeCell ref="F41:F43"/>
    <mergeCell ref="C60:C62"/>
    <mergeCell ref="D60:D62"/>
    <mergeCell ref="H61:H62"/>
    <mergeCell ref="G60:T60"/>
    <mergeCell ref="G61:G62"/>
    <mergeCell ref="J61:J62"/>
    <mergeCell ref="E60:E62"/>
    <mergeCell ref="H42:H43"/>
    <mergeCell ref="F23:F25"/>
    <mergeCell ref="G23:T23"/>
    <mergeCell ref="R24:R25"/>
    <mergeCell ref="P24:P25"/>
    <mergeCell ref="H24:H25"/>
    <mergeCell ref="M24:M25"/>
    <mergeCell ref="A21:T21"/>
    <mergeCell ref="T24:T25"/>
    <mergeCell ref="S24:S25"/>
    <mergeCell ref="Q6:Q7"/>
    <mergeCell ref="Q24:Q25"/>
    <mergeCell ref="N6:N7"/>
    <mergeCell ref="R6:R7"/>
    <mergeCell ref="A18:E18"/>
    <mergeCell ref="N24:N25"/>
    <mergeCell ref="A23:A25"/>
    <mergeCell ref="B23:B25"/>
    <mergeCell ref="D23:D25"/>
    <mergeCell ref="E23:E25"/>
    <mergeCell ref="A1:T1"/>
    <mergeCell ref="A3:T3"/>
    <mergeCell ref="B5:B7"/>
    <mergeCell ref="A5:A7"/>
    <mergeCell ref="F5:F7"/>
    <mergeCell ref="T6:T7"/>
    <mergeCell ref="G5:T5"/>
    <mergeCell ref="G6:G7"/>
    <mergeCell ref="E5:E7"/>
    <mergeCell ref="P6:P7"/>
    <mergeCell ref="C5:C7"/>
    <mergeCell ref="D5:D7"/>
    <mergeCell ref="S6:S7"/>
    <mergeCell ref="H6:H7"/>
    <mergeCell ref="M6:M7"/>
    <mergeCell ref="I6:I7"/>
    <mergeCell ref="I61:I62"/>
    <mergeCell ref="A53:T53"/>
    <mergeCell ref="J42:J43"/>
    <mergeCell ref="S42:S43"/>
    <mergeCell ref="S61:S62"/>
    <mergeCell ref="Q42:Q43"/>
    <mergeCell ref="R61:R62"/>
    <mergeCell ref="A56:B56"/>
    <mergeCell ref="O61:O62"/>
    <mergeCell ref="B41:B43"/>
    <mergeCell ref="E41:E43"/>
    <mergeCell ref="G41:T41"/>
    <mergeCell ref="A41:A43"/>
    <mergeCell ref="P42:P43"/>
    <mergeCell ref="C41:C43"/>
    <mergeCell ref="D41:D43"/>
    <mergeCell ref="A74:B74"/>
    <mergeCell ref="O6:O7"/>
    <mergeCell ref="O24:O25"/>
    <mergeCell ref="O42:O43"/>
    <mergeCell ref="N42:N43"/>
    <mergeCell ref="L6:L7"/>
    <mergeCell ref="L24:L25"/>
    <mergeCell ref="L42:L43"/>
    <mergeCell ref="J6:J7"/>
    <mergeCell ref="K6:K7"/>
    <mergeCell ref="K24:K25"/>
    <mergeCell ref="K42:K43"/>
    <mergeCell ref="J24:J25"/>
    <mergeCell ref="G24:G25"/>
    <mergeCell ref="I24:I25"/>
    <mergeCell ref="A58:T58"/>
    <mergeCell ref="K61:K62"/>
    <mergeCell ref="A40:T40"/>
    <mergeCell ref="A19:B19"/>
    <mergeCell ref="A37:B37"/>
    <mergeCell ref="C23:C25"/>
    <mergeCell ref="A39:T39"/>
    <mergeCell ref="N61:N62"/>
    <mergeCell ref="R42:R43"/>
    <mergeCell ref="T42:T43"/>
    <mergeCell ref="T61:T62"/>
    <mergeCell ref="G42:G43"/>
    <mergeCell ref="L61:L62"/>
    <mergeCell ref="M42:M43"/>
    <mergeCell ref="M61:M62"/>
    <mergeCell ref="I42:I43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codeName="Hoja25">
    <pageSetUpPr fitToPage="1"/>
  </sheetPr>
  <dimension ref="A1:AE32"/>
  <sheetViews>
    <sheetView showGridLines="0" view="pageBreakPreview" zoomScale="65" zoomScaleNormal="75" workbookViewId="0">
      <selection activeCell="C38" sqref="C38"/>
    </sheetView>
  </sheetViews>
  <sheetFormatPr baseColWidth="10" defaultColWidth="19.140625" defaultRowHeight="12.75"/>
  <cols>
    <col min="1" max="3" width="19.7109375" style="9" customWidth="1"/>
    <col min="4" max="4" width="17.7109375" style="9" customWidth="1"/>
    <col min="5" max="5" width="22.140625" style="9" customWidth="1"/>
    <col min="6" max="6" width="21.85546875" style="9" customWidth="1"/>
    <col min="7" max="7" width="22.28515625" style="9" customWidth="1"/>
    <col min="8" max="17" width="19.7109375" style="9" customWidth="1"/>
    <col min="18" max="18" width="23.42578125" style="9" customWidth="1"/>
    <col min="19" max="19" width="26.5703125" style="9" customWidth="1"/>
    <col min="20" max="20" width="25.140625" style="9" customWidth="1"/>
    <col min="21" max="21" width="19.7109375" style="9" customWidth="1"/>
    <col min="22" max="22" width="24.140625" style="9" customWidth="1"/>
    <col min="23" max="25" width="19.7109375" style="9" customWidth="1"/>
    <col min="26" max="27" width="9.28515625" style="9" customWidth="1"/>
    <col min="28" max="28" width="13.85546875" style="9" customWidth="1"/>
    <col min="29" max="29" width="2.28515625" style="9" customWidth="1"/>
    <col min="30" max="16384" width="19.140625" style="9"/>
  </cols>
  <sheetData>
    <row r="1" spans="1:31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15"/>
      <c r="AA1" s="15"/>
      <c r="AB1"/>
      <c r="AC1"/>
      <c r="AD1"/>
      <c r="AE1"/>
    </row>
    <row r="3" spans="1:31" ht="15">
      <c r="A3" s="901" t="s">
        <v>282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</row>
    <row r="4" spans="1:31" ht="13.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31" ht="33" customHeight="1">
      <c r="A5" s="902" t="s">
        <v>1</v>
      </c>
      <c r="B5" s="910" t="s">
        <v>3</v>
      </c>
      <c r="C5" s="902"/>
      <c r="D5" s="907" t="s">
        <v>152</v>
      </c>
      <c r="E5" s="908"/>
      <c r="F5" s="908"/>
      <c r="G5" s="908"/>
      <c r="H5" s="908"/>
      <c r="I5" s="909"/>
      <c r="J5" s="907" t="s">
        <v>70</v>
      </c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9"/>
      <c r="X5" s="918" t="s">
        <v>71</v>
      </c>
      <c r="Y5" s="919"/>
    </row>
    <row r="6" spans="1:31" ht="12.75" customHeight="1">
      <c r="A6" s="903"/>
      <c r="B6" s="911"/>
      <c r="C6" s="903"/>
      <c r="D6" s="829" t="s">
        <v>67</v>
      </c>
      <c r="E6" s="905"/>
      <c r="F6" s="829" t="s">
        <v>225</v>
      </c>
      <c r="G6" s="905"/>
      <c r="H6" s="829" t="s">
        <v>31</v>
      </c>
      <c r="I6" s="905"/>
      <c r="J6" s="829" t="s">
        <v>67</v>
      </c>
      <c r="K6" s="905"/>
      <c r="L6" s="829" t="s">
        <v>255</v>
      </c>
      <c r="M6" s="905"/>
      <c r="N6" s="829" t="s">
        <v>256</v>
      </c>
      <c r="O6" s="905"/>
      <c r="P6" s="829" t="s">
        <v>257</v>
      </c>
      <c r="Q6" s="905"/>
      <c r="R6" s="829" t="s">
        <v>258</v>
      </c>
      <c r="S6" s="905"/>
      <c r="T6" s="829" t="s">
        <v>259</v>
      </c>
      <c r="U6" s="905"/>
      <c r="V6" s="829" t="s">
        <v>194</v>
      </c>
      <c r="W6" s="905"/>
      <c r="X6" s="865"/>
      <c r="Y6" s="920"/>
    </row>
    <row r="7" spans="1:31">
      <c r="A7" s="903"/>
      <c r="B7" s="911"/>
      <c r="C7" s="903"/>
      <c r="D7" s="865"/>
      <c r="E7" s="906"/>
      <c r="F7" s="865"/>
      <c r="G7" s="906"/>
      <c r="H7" s="865"/>
      <c r="I7" s="906"/>
      <c r="J7" s="865"/>
      <c r="K7" s="906"/>
      <c r="L7" s="865"/>
      <c r="M7" s="906"/>
      <c r="N7" s="865"/>
      <c r="O7" s="906"/>
      <c r="P7" s="865"/>
      <c r="Q7" s="906"/>
      <c r="R7" s="865"/>
      <c r="S7" s="906"/>
      <c r="T7" s="865"/>
      <c r="U7" s="906"/>
      <c r="V7" s="865"/>
      <c r="W7" s="906"/>
      <c r="X7" s="865"/>
      <c r="Y7" s="920"/>
    </row>
    <row r="8" spans="1:31">
      <c r="A8" s="903"/>
      <c r="B8" s="911"/>
      <c r="C8" s="903"/>
      <c r="D8" s="865"/>
      <c r="E8" s="906"/>
      <c r="F8" s="865"/>
      <c r="G8" s="906"/>
      <c r="H8" s="865"/>
      <c r="I8" s="906"/>
      <c r="J8" s="865"/>
      <c r="K8" s="906"/>
      <c r="L8" s="865"/>
      <c r="M8" s="906"/>
      <c r="N8" s="865"/>
      <c r="O8" s="906"/>
      <c r="P8" s="865"/>
      <c r="Q8" s="906"/>
      <c r="R8" s="865"/>
      <c r="S8" s="906"/>
      <c r="T8" s="865"/>
      <c r="U8" s="906"/>
      <c r="V8" s="865"/>
      <c r="W8" s="906"/>
      <c r="X8" s="865"/>
      <c r="Y8" s="920"/>
    </row>
    <row r="9" spans="1:31">
      <c r="A9" s="903"/>
      <c r="B9" s="911"/>
      <c r="C9" s="903"/>
      <c r="D9" s="865"/>
      <c r="E9" s="906"/>
      <c r="F9" s="865"/>
      <c r="G9" s="906"/>
      <c r="H9" s="865"/>
      <c r="I9" s="906"/>
      <c r="J9" s="865"/>
      <c r="K9" s="906"/>
      <c r="L9" s="865"/>
      <c r="M9" s="906"/>
      <c r="N9" s="865"/>
      <c r="O9" s="906"/>
      <c r="P9" s="865"/>
      <c r="Q9" s="906"/>
      <c r="R9" s="865"/>
      <c r="S9" s="906"/>
      <c r="T9" s="865"/>
      <c r="U9" s="906"/>
      <c r="V9" s="865"/>
      <c r="W9" s="906"/>
      <c r="X9" s="921"/>
      <c r="Y9" s="922"/>
    </row>
    <row r="10" spans="1:31" ht="27" customHeight="1" thickBot="1">
      <c r="A10" s="904"/>
      <c r="B10" s="259" t="s">
        <v>4</v>
      </c>
      <c r="C10" s="259" t="s">
        <v>5</v>
      </c>
      <c r="D10" s="259" t="s">
        <v>4</v>
      </c>
      <c r="E10" s="259" t="s">
        <v>5</v>
      </c>
      <c r="F10" s="259" t="s">
        <v>4</v>
      </c>
      <c r="G10" s="259" t="s">
        <v>5</v>
      </c>
      <c r="H10" s="259" t="s">
        <v>4</v>
      </c>
      <c r="I10" s="259" t="s">
        <v>5</v>
      </c>
      <c r="J10" s="259" t="s">
        <v>4</v>
      </c>
      <c r="K10" s="259" t="s">
        <v>5</v>
      </c>
      <c r="L10" s="259" t="s">
        <v>4</v>
      </c>
      <c r="M10" s="259" t="s">
        <v>5</v>
      </c>
      <c r="N10" s="259" t="s">
        <v>4</v>
      </c>
      <c r="O10" s="259" t="s">
        <v>5</v>
      </c>
      <c r="P10" s="259" t="s">
        <v>4</v>
      </c>
      <c r="Q10" s="259" t="s">
        <v>5</v>
      </c>
      <c r="R10" s="259" t="s">
        <v>4</v>
      </c>
      <c r="S10" s="259" t="s">
        <v>5</v>
      </c>
      <c r="T10" s="259" t="s">
        <v>4</v>
      </c>
      <c r="U10" s="259" t="s">
        <v>5</v>
      </c>
      <c r="V10" s="259" t="s">
        <v>4</v>
      </c>
      <c r="W10" s="259" t="s">
        <v>5</v>
      </c>
      <c r="X10" s="259" t="s">
        <v>4</v>
      </c>
      <c r="Y10" s="260" t="s">
        <v>5</v>
      </c>
      <c r="AA10" s="33"/>
      <c r="AB10" s="33"/>
      <c r="AC10" s="33"/>
      <c r="AD10" s="33"/>
      <c r="AE10" s="33"/>
    </row>
    <row r="11" spans="1:31" ht="15" customHeight="1">
      <c r="A11" s="232">
        <v>2004</v>
      </c>
      <c r="B11" s="206">
        <v>42396</v>
      </c>
      <c r="C11" s="206">
        <v>17880</v>
      </c>
      <c r="D11" s="206">
        <f t="shared" ref="D11:D14" si="0">F11+H11</f>
        <v>2803</v>
      </c>
      <c r="E11" s="206">
        <f t="shared" ref="E11:E14" si="1">G11+I11</f>
        <v>320</v>
      </c>
      <c r="F11" s="206">
        <v>177</v>
      </c>
      <c r="G11" s="206">
        <v>280</v>
      </c>
      <c r="H11" s="206">
        <v>2626</v>
      </c>
      <c r="I11" s="206">
        <v>40</v>
      </c>
      <c r="J11" s="206">
        <v>27378</v>
      </c>
      <c r="K11" s="206">
        <v>10985</v>
      </c>
      <c r="L11" s="206">
        <v>1172</v>
      </c>
      <c r="M11" s="206">
        <v>509</v>
      </c>
      <c r="N11" s="206">
        <v>375</v>
      </c>
      <c r="O11" s="206">
        <v>81</v>
      </c>
      <c r="P11" s="206">
        <v>737</v>
      </c>
      <c r="Q11" s="206">
        <v>218</v>
      </c>
      <c r="R11" s="206">
        <v>1036</v>
      </c>
      <c r="S11" s="206">
        <v>223</v>
      </c>
      <c r="T11" s="206">
        <v>925</v>
      </c>
      <c r="U11" s="206">
        <v>67</v>
      </c>
      <c r="V11" s="206">
        <v>139</v>
      </c>
      <c r="W11" s="206">
        <v>26</v>
      </c>
      <c r="X11" s="206">
        <f t="shared" ref="X11:X15" si="2">B11-D11-J11</f>
        <v>12215</v>
      </c>
      <c r="Y11" s="208">
        <f t="shared" ref="Y11:Y14" si="3">C11-E11-K11</f>
        <v>6575</v>
      </c>
      <c r="Z11" s="28"/>
      <c r="AA11" s="27"/>
      <c r="AB11" s="27"/>
      <c r="AC11" s="128"/>
      <c r="AD11" s="123"/>
      <c r="AE11" s="128"/>
    </row>
    <row r="12" spans="1:31" ht="15" customHeight="1">
      <c r="A12" s="232">
        <v>2005</v>
      </c>
      <c r="B12" s="206">
        <v>52343</v>
      </c>
      <c r="C12" s="206">
        <v>20220</v>
      </c>
      <c r="D12" s="206">
        <f t="shared" si="0"/>
        <v>7577</v>
      </c>
      <c r="E12" s="206">
        <f t="shared" si="1"/>
        <v>2166</v>
      </c>
      <c r="F12" s="206">
        <v>853</v>
      </c>
      <c r="G12" s="206">
        <v>2030</v>
      </c>
      <c r="H12" s="206">
        <v>6724</v>
      </c>
      <c r="I12" s="206">
        <v>136</v>
      </c>
      <c r="J12" s="206">
        <v>35108</v>
      </c>
      <c r="K12" s="206">
        <v>12650</v>
      </c>
      <c r="L12" s="206">
        <v>1507</v>
      </c>
      <c r="M12" s="206">
        <v>1733</v>
      </c>
      <c r="N12" s="206">
        <v>410</v>
      </c>
      <c r="O12" s="206">
        <v>58</v>
      </c>
      <c r="P12" s="206">
        <v>577</v>
      </c>
      <c r="Q12" s="206">
        <v>157</v>
      </c>
      <c r="R12" s="206">
        <v>959</v>
      </c>
      <c r="S12" s="206">
        <v>243</v>
      </c>
      <c r="T12" s="206">
        <v>645</v>
      </c>
      <c r="U12" s="206">
        <v>82</v>
      </c>
      <c r="V12" s="206">
        <v>33</v>
      </c>
      <c r="W12" s="206">
        <v>4</v>
      </c>
      <c r="X12" s="206">
        <f t="shared" si="2"/>
        <v>9658</v>
      </c>
      <c r="Y12" s="208">
        <f t="shared" si="3"/>
        <v>5404</v>
      </c>
      <c r="Z12" s="28"/>
      <c r="AA12" s="27"/>
      <c r="AB12" s="27"/>
      <c r="AC12" s="128"/>
      <c r="AD12" s="123"/>
      <c r="AE12" s="128"/>
    </row>
    <row r="13" spans="1:31" ht="15" customHeight="1">
      <c r="A13" s="232">
        <v>2006</v>
      </c>
      <c r="B13" s="206">
        <v>38593</v>
      </c>
      <c r="C13" s="206">
        <v>13359</v>
      </c>
      <c r="D13" s="206">
        <f t="shared" si="0"/>
        <v>3031</v>
      </c>
      <c r="E13" s="206">
        <f t="shared" si="1"/>
        <v>367</v>
      </c>
      <c r="F13" s="206">
        <v>213</v>
      </c>
      <c r="G13" s="206">
        <v>302</v>
      </c>
      <c r="H13" s="206">
        <v>2818</v>
      </c>
      <c r="I13" s="206">
        <v>65</v>
      </c>
      <c r="J13" s="206">
        <v>27465</v>
      </c>
      <c r="K13" s="206">
        <v>7862</v>
      </c>
      <c r="L13" s="206">
        <v>1865</v>
      </c>
      <c r="M13" s="206">
        <v>556</v>
      </c>
      <c r="N13" s="206">
        <v>250</v>
      </c>
      <c r="O13" s="206">
        <v>64</v>
      </c>
      <c r="P13" s="206">
        <v>501</v>
      </c>
      <c r="Q13" s="206">
        <v>169</v>
      </c>
      <c r="R13" s="206">
        <v>890</v>
      </c>
      <c r="S13" s="206">
        <v>465</v>
      </c>
      <c r="T13" s="206">
        <v>657</v>
      </c>
      <c r="U13" s="206">
        <v>32</v>
      </c>
      <c r="V13" s="206">
        <v>1</v>
      </c>
      <c r="W13" s="206">
        <v>0</v>
      </c>
      <c r="X13" s="206">
        <f t="shared" si="2"/>
        <v>8097</v>
      </c>
      <c r="Y13" s="208">
        <f t="shared" si="3"/>
        <v>5130</v>
      </c>
      <c r="Z13" s="28"/>
      <c r="AA13" s="27"/>
      <c r="AB13" s="27"/>
      <c r="AC13" s="128"/>
      <c r="AD13" s="27"/>
      <c r="AE13" s="128"/>
    </row>
    <row r="14" spans="1:31" ht="15" customHeight="1">
      <c r="A14" s="232">
        <v>2007</v>
      </c>
      <c r="B14" s="206">
        <v>44197</v>
      </c>
      <c r="C14" s="206">
        <v>14204</v>
      </c>
      <c r="D14" s="206">
        <f t="shared" si="0"/>
        <v>6301</v>
      </c>
      <c r="E14" s="206">
        <f t="shared" si="1"/>
        <v>218</v>
      </c>
      <c r="F14" s="206">
        <v>173</v>
      </c>
      <c r="G14" s="206">
        <v>172</v>
      </c>
      <c r="H14" s="206">
        <v>6128</v>
      </c>
      <c r="I14" s="206">
        <v>46</v>
      </c>
      <c r="J14" s="206">
        <v>27673</v>
      </c>
      <c r="K14" s="206">
        <v>8492</v>
      </c>
      <c r="L14" s="206">
        <v>1384</v>
      </c>
      <c r="M14" s="206">
        <v>920</v>
      </c>
      <c r="N14" s="206">
        <v>293</v>
      </c>
      <c r="O14" s="206">
        <v>40</v>
      </c>
      <c r="P14" s="206">
        <v>849</v>
      </c>
      <c r="Q14" s="206">
        <v>343</v>
      </c>
      <c r="R14" s="206">
        <v>825</v>
      </c>
      <c r="S14" s="206">
        <v>350</v>
      </c>
      <c r="T14" s="206">
        <v>550</v>
      </c>
      <c r="U14" s="206">
        <v>25</v>
      </c>
      <c r="V14" s="206">
        <v>25</v>
      </c>
      <c r="W14" s="206">
        <v>10</v>
      </c>
      <c r="X14" s="206">
        <f t="shared" si="2"/>
        <v>10223</v>
      </c>
      <c r="Y14" s="208">
        <f t="shared" si="3"/>
        <v>5494</v>
      </c>
      <c r="Z14" s="28"/>
      <c r="AA14" s="27"/>
      <c r="AB14" s="27"/>
      <c r="AC14" s="128"/>
      <c r="AD14" s="27"/>
      <c r="AE14" s="128"/>
    </row>
    <row r="15" spans="1:31" s="10" customFormat="1" ht="15" customHeight="1" thickBot="1">
      <c r="A15" s="232">
        <v>2008</v>
      </c>
      <c r="B15" s="206">
        <v>115808</v>
      </c>
      <c r="C15" s="206">
        <v>32280</v>
      </c>
      <c r="D15" s="206">
        <f>F15+H15</f>
        <v>3309</v>
      </c>
      <c r="E15" s="206">
        <f>G15+I15</f>
        <v>217</v>
      </c>
      <c r="F15" s="206">
        <v>90</v>
      </c>
      <c r="G15" s="206">
        <v>171</v>
      </c>
      <c r="H15" s="206">
        <v>3219</v>
      </c>
      <c r="I15" s="206">
        <v>46</v>
      </c>
      <c r="J15" s="206">
        <v>91094</v>
      </c>
      <c r="K15" s="206">
        <v>23365</v>
      </c>
      <c r="L15" s="206">
        <v>1625</v>
      </c>
      <c r="M15" s="206">
        <v>943</v>
      </c>
      <c r="N15" s="206">
        <v>1881</v>
      </c>
      <c r="O15" s="206">
        <v>372</v>
      </c>
      <c r="P15" s="206">
        <v>2064</v>
      </c>
      <c r="Q15" s="206">
        <v>513</v>
      </c>
      <c r="R15" s="206">
        <v>3035</v>
      </c>
      <c r="S15" s="206">
        <v>925</v>
      </c>
      <c r="T15" s="206">
        <v>413</v>
      </c>
      <c r="U15" s="206">
        <v>44</v>
      </c>
      <c r="V15" s="206">
        <v>17</v>
      </c>
      <c r="W15" s="206">
        <v>15</v>
      </c>
      <c r="X15" s="206">
        <f t="shared" si="2"/>
        <v>21405</v>
      </c>
      <c r="Y15" s="208">
        <f>C15-E15-K15</f>
        <v>8698</v>
      </c>
      <c r="Z15" s="25"/>
      <c r="AA15" s="27"/>
      <c r="AB15" s="27"/>
      <c r="AC15" s="129"/>
      <c r="AD15" s="27"/>
      <c r="AE15" s="129"/>
    </row>
    <row r="16" spans="1:31" s="8" customFormat="1" ht="25.5" customHeight="1">
      <c r="A16" s="234" t="s">
        <v>154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83"/>
    </row>
    <row r="17" spans="1:31">
      <c r="A17" s="6" t="s">
        <v>336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AA17" s="27"/>
      <c r="AB17" s="27"/>
      <c r="AC17" s="33"/>
      <c r="AD17" s="27"/>
      <c r="AE17" s="33"/>
    </row>
    <row r="18" spans="1:31">
      <c r="A18" s="5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AA18" s="27"/>
      <c r="AB18" s="27"/>
      <c r="AC18" s="33"/>
      <c r="AD18" s="27"/>
      <c r="AE18" s="33"/>
    </row>
    <row r="19" spans="1:31" ht="13.5" thickBot="1"/>
    <row r="20" spans="1:31" s="487" customFormat="1" ht="26.25" customHeight="1" thickBot="1">
      <c r="A20" s="463"/>
      <c r="B20" s="327"/>
      <c r="C20" s="463"/>
      <c r="D20" s="463"/>
      <c r="E20" s="329"/>
      <c r="F20" s="463"/>
      <c r="G20" s="463"/>
      <c r="H20" s="916" t="s">
        <v>399</v>
      </c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</row>
    <row r="21" spans="1:31" s="487" customFormat="1" ht="60" customHeight="1">
      <c r="A21" s="464" t="s">
        <v>1</v>
      </c>
      <c r="B21" s="914" t="s">
        <v>69</v>
      </c>
      <c r="C21" s="915"/>
      <c r="D21" s="464" t="s">
        <v>397</v>
      </c>
      <c r="E21" s="464" t="s">
        <v>318</v>
      </c>
      <c r="F21" s="464" t="s">
        <v>319</v>
      </c>
      <c r="G21" s="464" t="s">
        <v>270</v>
      </c>
      <c r="H21" s="464" t="s">
        <v>69</v>
      </c>
      <c r="I21" s="464" t="s">
        <v>82</v>
      </c>
      <c r="J21" s="461" t="s">
        <v>292</v>
      </c>
      <c r="K21" s="461" t="s">
        <v>293</v>
      </c>
      <c r="L21" s="461" t="s">
        <v>294</v>
      </c>
      <c r="M21" s="461" t="s">
        <v>321</v>
      </c>
      <c r="N21" s="461" t="s">
        <v>295</v>
      </c>
      <c r="O21" s="461" t="s">
        <v>322</v>
      </c>
      <c r="P21" s="461" t="s">
        <v>323</v>
      </c>
      <c r="Q21" s="461" t="s">
        <v>303</v>
      </c>
      <c r="R21" s="461" t="s">
        <v>298</v>
      </c>
      <c r="S21" s="461" t="s">
        <v>359</v>
      </c>
      <c r="T21" s="462" t="s">
        <v>324</v>
      </c>
      <c r="U21" s="461" t="s">
        <v>358</v>
      </c>
      <c r="V21" s="462" t="s">
        <v>360</v>
      </c>
      <c r="W21" s="491" t="s">
        <v>398</v>
      </c>
      <c r="X21" s="366" t="s">
        <v>340</v>
      </c>
    </row>
    <row r="22" spans="1:31" s="487" customFormat="1" ht="33" customHeight="1" thickBot="1">
      <c r="A22" s="465"/>
      <c r="B22" s="259" t="s">
        <v>4</v>
      </c>
      <c r="C22" s="259" t="s">
        <v>5</v>
      </c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88"/>
      <c r="T22" s="460"/>
      <c r="U22" s="488"/>
      <c r="V22" s="489"/>
      <c r="W22" s="488"/>
      <c r="X22" s="490"/>
    </row>
    <row r="23" spans="1:31" ht="24" customHeight="1">
      <c r="A23" s="291">
        <v>2009</v>
      </c>
      <c r="B23" s="205">
        <v>444214</v>
      </c>
      <c r="C23" s="205">
        <v>105068</v>
      </c>
      <c r="D23" s="206">
        <v>7376</v>
      </c>
      <c r="E23" s="289">
        <v>441</v>
      </c>
      <c r="F23" s="289">
        <v>131</v>
      </c>
      <c r="G23" s="289">
        <v>6804</v>
      </c>
      <c r="H23" s="289">
        <v>541906</v>
      </c>
      <c r="I23" s="289">
        <v>429699</v>
      </c>
      <c r="J23" s="289">
        <v>4765</v>
      </c>
      <c r="K23" s="289">
        <v>646</v>
      </c>
      <c r="L23" s="289">
        <v>626</v>
      </c>
      <c r="M23" s="289">
        <v>7254</v>
      </c>
      <c r="N23" s="289">
        <v>5562</v>
      </c>
      <c r="O23" s="289">
        <v>5785</v>
      </c>
      <c r="P23" s="289">
        <v>12605</v>
      </c>
      <c r="Q23" s="289">
        <v>3815</v>
      </c>
      <c r="R23" s="289">
        <v>672</v>
      </c>
      <c r="S23" s="290">
        <v>440</v>
      </c>
      <c r="T23" s="290">
        <v>414</v>
      </c>
      <c r="U23" s="290">
        <v>26</v>
      </c>
      <c r="V23" s="290">
        <v>1</v>
      </c>
      <c r="W23" s="290">
        <v>20223</v>
      </c>
      <c r="X23" s="290">
        <v>91984</v>
      </c>
    </row>
    <row r="24" spans="1:31" ht="15" customHeight="1">
      <c r="A24" s="291">
        <v>2010</v>
      </c>
      <c r="B24" s="206">
        <v>241021</v>
      </c>
      <c r="C24" s="206">
        <v>61725</v>
      </c>
      <c r="D24" s="206">
        <v>5952</v>
      </c>
      <c r="E24" s="289">
        <v>1173</v>
      </c>
      <c r="F24" s="289">
        <v>23</v>
      </c>
      <c r="G24" s="289">
        <v>4756</v>
      </c>
      <c r="H24" s="289">
        <v>296794</v>
      </c>
      <c r="I24" s="289">
        <v>199911</v>
      </c>
      <c r="J24" s="289">
        <v>5398</v>
      </c>
      <c r="K24" s="289">
        <v>621</v>
      </c>
      <c r="L24" s="289">
        <v>146</v>
      </c>
      <c r="M24" s="289">
        <v>5377</v>
      </c>
      <c r="N24" s="289">
        <v>3128</v>
      </c>
      <c r="O24" s="289">
        <v>4335</v>
      </c>
      <c r="P24" s="289">
        <v>9492</v>
      </c>
      <c r="Q24" s="289">
        <v>2970</v>
      </c>
      <c r="R24" s="289">
        <v>1299</v>
      </c>
      <c r="S24" s="290">
        <v>281</v>
      </c>
      <c r="T24" s="290">
        <v>481</v>
      </c>
      <c r="U24" s="290">
        <v>70</v>
      </c>
      <c r="V24" s="290">
        <v>12</v>
      </c>
      <c r="W24" s="290">
        <v>25864</v>
      </c>
      <c r="X24" s="290">
        <v>71019</v>
      </c>
    </row>
    <row r="25" spans="1:31" s="33" customFormat="1" ht="15" customHeight="1">
      <c r="A25" s="291">
        <v>2011</v>
      </c>
      <c r="B25" s="206">
        <v>267932</v>
      </c>
      <c r="C25" s="206">
        <v>75697</v>
      </c>
      <c r="D25" s="206">
        <v>5605</v>
      </c>
      <c r="E25" s="289">
        <v>1138</v>
      </c>
      <c r="F25" s="289">
        <v>103</v>
      </c>
      <c r="G25" s="289">
        <v>4364</v>
      </c>
      <c r="H25" s="289">
        <v>338024</v>
      </c>
      <c r="I25" s="289">
        <v>193717</v>
      </c>
      <c r="J25" s="289">
        <v>5938</v>
      </c>
      <c r="K25" s="289">
        <v>644</v>
      </c>
      <c r="L25" s="289">
        <v>96</v>
      </c>
      <c r="M25" s="289">
        <v>7192</v>
      </c>
      <c r="N25" s="289">
        <v>2727</v>
      </c>
      <c r="O25" s="289">
        <v>3755</v>
      </c>
      <c r="P25" s="289">
        <v>10437</v>
      </c>
      <c r="Q25" s="289">
        <v>3548</v>
      </c>
      <c r="R25" s="289">
        <v>1830</v>
      </c>
      <c r="S25" s="290">
        <v>354</v>
      </c>
      <c r="T25" s="290">
        <v>433</v>
      </c>
      <c r="U25" s="290">
        <v>28</v>
      </c>
      <c r="V25" s="290">
        <v>42</v>
      </c>
      <c r="W25" s="290">
        <v>38346</v>
      </c>
      <c r="X25" s="290">
        <v>105961</v>
      </c>
    </row>
    <row r="26" spans="1:31" ht="15" customHeight="1">
      <c r="A26" s="291">
        <v>2012</v>
      </c>
      <c r="B26" s="206">
        <v>364826</v>
      </c>
      <c r="C26" s="206">
        <v>118487</v>
      </c>
      <c r="D26" s="206">
        <v>4152</v>
      </c>
      <c r="E26" s="289">
        <v>1502</v>
      </c>
      <c r="F26" s="289">
        <v>314</v>
      </c>
      <c r="G26" s="289">
        <v>2336</v>
      </c>
      <c r="H26" s="289">
        <v>479161</v>
      </c>
      <c r="I26" s="289">
        <v>253013</v>
      </c>
      <c r="J26" s="289">
        <v>6723</v>
      </c>
      <c r="K26" s="289">
        <v>785</v>
      </c>
      <c r="L26" s="289">
        <v>38</v>
      </c>
      <c r="M26" s="289">
        <v>7397</v>
      </c>
      <c r="N26" s="289">
        <v>1901</v>
      </c>
      <c r="O26" s="289">
        <v>6803</v>
      </c>
      <c r="P26" s="289">
        <v>10926</v>
      </c>
      <c r="Q26" s="289">
        <v>2305</v>
      </c>
      <c r="R26" s="289">
        <v>3460</v>
      </c>
      <c r="S26" s="290">
        <v>382</v>
      </c>
      <c r="T26" s="290">
        <v>1917</v>
      </c>
      <c r="U26" s="290">
        <v>59</v>
      </c>
      <c r="V26" s="290">
        <v>127</v>
      </c>
      <c r="W26" s="290">
        <v>50442</v>
      </c>
      <c r="X26" s="290">
        <v>175706</v>
      </c>
    </row>
    <row r="27" spans="1:31" ht="15" customHeight="1">
      <c r="A27" s="291">
        <v>2013</v>
      </c>
      <c r="B27" s="206">
        <v>277223</v>
      </c>
      <c r="C27" s="206">
        <v>102749</v>
      </c>
      <c r="D27" s="206">
        <v>2682</v>
      </c>
      <c r="E27" s="289">
        <v>1114</v>
      </c>
      <c r="F27" s="289">
        <v>458</v>
      </c>
      <c r="G27" s="289">
        <v>1110</v>
      </c>
      <c r="H27" s="289">
        <v>377290</v>
      </c>
      <c r="I27" s="289">
        <v>189140</v>
      </c>
      <c r="J27" s="289">
        <v>8316</v>
      </c>
      <c r="K27" s="289">
        <v>754</v>
      </c>
      <c r="L27" s="289">
        <v>0</v>
      </c>
      <c r="M27" s="289">
        <v>5063</v>
      </c>
      <c r="N27" s="289">
        <v>3007</v>
      </c>
      <c r="O27" s="289">
        <v>4337</v>
      </c>
      <c r="P27" s="289">
        <v>8509</v>
      </c>
      <c r="Q27" s="289">
        <v>1014</v>
      </c>
      <c r="R27" s="289">
        <v>2276</v>
      </c>
      <c r="S27" s="290">
        <v>144</v>
      </c>
      <c r="T27" s="290">
        <v>1961</v>
      </c>
      <c r="U27" s="290">
        <v>4</v>
      </c>
      <c r="V27" s="290">
        <v>2</v>
      </c>
      <c r="W27" s="290">
        <v>35067</v>
      </c>
      <c r="X27" s="290">
        <v>153083</v>
      </c>
    </row>
    <row r="28" spans="1:31" s="33" customFormat="1" ht="15" customHeight="1">
      <c r="A28" s="550">
        <v>2014</v>
      </c>
      <c r="B28" s="206">
        <v>113152</v>
      </c>
      <c r="C28" s="206">
        <v>46414</v>
      </c>
      <c r="D28" s="206">
        <v>2062</v>
      </c>
      <c r="E28" s="289">
        <v>590</v>
      </c>
      <c r="F28" s="289">
        <v>202</v>
      </c>
      <c r="G28" s="289">
        <v>1270</v>
      </c>
      <c r="H28" s="289">
        <v>157504</v>
      </c>
      <c r="I28" s="289">
        <v>77192</v>
      </c>
      <c r="J28" s="289">
        <v>4606</v>
      </c>
      <c r="K28" s="289">
        <v>863</v>
      </c>
      <c r="L28" s="289">
        <v>0</v>
      </c>
      <c r="M28" s="289">
        <v>2211</v>
      </c>
      <c r="N28" s="289">
        <v>2289</v>
      </c>
      <c r="O28" s="289">
        <v>2164</v>
      </c>
      <c r="P28" s="289">
        <v>3618</v>
      </c>
      <c r="Q28" s="289">
        <v>578</v>
      </c>
      <c r="R28" s="289">
        <v>413</v>
      </c>
      <c r="S28" s="290">
        <v>47</v>
      </c>
      <c r="T28" s="290">
        <v>732</v>
      </c>
      <c r="U28" s="290">
        <v>80</v>
      </c>
      <c r="V28" s="290">
        <v>0</v>
      </c>
      <c r="W28" s="290">
        <v>14792</v>
      </c>
      <c r="X28" s="290">
        <v>65520</v>
      </c>
    </row>
    <row r="29" spans="1:31" ht="15" customHeight="1" thickBot="1">
      <c r="A29" s="486" t="s">
        <v>483</v>
      </c>
      <c r="B29" s="306">
        <v>73006</v>
      </c>
      <c r="C29" s="306">
        <v>27516</v>
      </c>
      <c r="D29" s="306">
        <v>1663</v>
      </c>
      <c r="E29" s="271">
        <v>467</v>
      </c>
      <c r="F29" s="271">
        <v>118</v>
      </c>
      <c r="G29" s="271">
        <v>1078</v>
      </c>
      <c r="H29" s="271">
        <v>98859</v>
      </c>
      <c r="I29" s="271">
        <v>50070</v>
      </c>
      <c r="J29" s="271">
        <v>2381</v>
      </c>
      <c r="K29" s="271">
        <v>192</v>
      </c>
      <c r="L29" s="271">
        <v>162</v>
      </c>
      <c r="M29" s="271">
        <v>661</v>
      </c>
      <c r="N29" s="271">
        <v>555</v>
      </c>
      <c r="O29" s="271">
        <v>523</v>
      </c>
      <c r="P29" s="271">
        <v>1552</v>
      </c>
      <c r="Q29" s="271">
        <v>524</v>
      </c>
      <c r="R29" s="271">
        <v>100</v>
      </c>
      <c r="S29" s="273">
        <v>18</v>
      </c>
      <c r="T29" s="273">
        <v>246</v>
      </c>
      <c r="U29" s="273">
        <v>0</v>
      </c>
      <c r="V29" s="273">
        <v>0</v>
      </c>
      <c r="W29" s="273">
        <v>7655</v>
      </c>
      <c r="X29" s="273">
        <v>41134</v>
      </c>
    </row>
    <row r="30" spans="1:31" ht="26.25" customHeight="1">
      <c r="A30" s="912" t="s">
        <v>391</v>
      </c>
      <c r="B30" s="912"/>
      <c r="C30" s="912"/>
      <c r="D30" s="9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31">
      <c r="A31" s="706" t="s">
        <v>305</v>
      </c>
      <c r="B31" s="706"/>
      <c r="C31" s="706"/>
      <c r="D31" s="706"/>
      <c r="E31" s="70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31">
      <c r="A32" s="913" t="s">
        <v>438</v>
      </c>
      <c r="B32" s="804"/>
      <c r="C32" s="804"/>
      <c r="D32" s="804"/>
    </row>
  </sheetData>
  <mergeCells count="22">
    <mergeCell ref="A31:E31"/>
    <mergeCell ref="A30:D30"/>
    <mergeCell ref="A32:D32"/>
    <mergeCell ref="B21:C21"/>
    <mergeCell ref="T6:U9"/>
    <mergeCell ref="H20:X20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26">
    <pageSetUpPr fitToPage="1"/>
  </sheetPr>
  <dimension ref="A1:Y44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</row>
    <row r="3" spans="1:25" s="29" customFormat="1" ht="15">
      <c r="A3" s="943" t="s">
        <v>354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</row>
    <row r="4" spans="1:25" s="29" customFormat="1" ht="15">
      <c r="A4" s="943" t="s">
        <v>144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3"/>
      <c r="X4" s="943"/>
      <c r="Y4" s="943"/>
    </row>
    <row r="5" spans="1:25" s="29" customFormat="1" ht="13.5" thickBo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25" s="532" customFormat="1" ht="21" customHeight="1">
      <c r="A6" s="531"/>
      <c r="B6" s="947" t="s">
        <v>3</v>
      </c>
      <c r="C6" s="948"/>
      <c r="D6" s="948"/>
      <c r="E6" s="949"/>
      <c r="F6" s="932" t="s">
        <v>261</v>
      </c>
      <c r="G6" s="933"/>
      <c r="H6" s="933"/>
      <c r="I6" s="934"/>
      <c r="J6" s="932" t="s">
        <v>221</v>
      </c>
      <c r="K6" s="933"/>
      <c r="L6" s="933"/>
      <c r="M6" s="934"/>
      <c r="N6" s="938" t="s">
        <v>222</v>
      </c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</row>
    <row r="7" spans="1:25" s="532" customFormat="1" ht="21" customHeight="1">
      <c r="A7" s="534" t="s">
        <v>1</v>
      </c>
      <c r="B7" s="928"/>
      <c r="C7" s="945"/>
      <c r="D7" s="945"/>
      <c r="E7" s="929"/>
      <c r="F7" s="935"/>
      <c r="G7" s="936"/>
      <c r="H7" s="936"/>
      <c r="I7" s="937"/>
      <c r="J7" s="935"/>
      <c r="K7" s="936"/>
      <c r="L7" s="936"/>
      <c r="M7" s="937"/>
      <c r="N7" s="940" t="s">
        <v>223</v>
      </c>
      <c r="O7" s="941"/>
      <c r="P7" s="941"/>
      <c r="Q7" s="942"/>
      <c r="R7" s="940" t="s">
        <v>224</v>
      </c>
      <c r="S7" s="941"/>
      <c r="T7" s="941"/>
      <c r="U7" s="942"/>
      <c r="V7" s="940" t="s">
        <v>344</v>
      </c>
      <c r="W7" s="941"/>
      <c r="X7" s="941"/>
      <c r="Y7" s="941"/>
    </row>
    <row r="8" spans="1:25" s="532" customFormat="1" ht="21" customHeight="1">
      <c r="A8" s="534"/>
      <c r="B8" s="923" t="s">
        <v>72</v>
      </c>
      <c r="C8" s="924"/>
      <c r="D8" s="950" t="s">
        <v>260</v>
      </c>
      <c r="E8" s="951"/>
      <c r="F8" s="923" t="s">
        <v>72</v>
      </c>
      <c r="G8" s="924"/>
      <c r="H8" s="923" t="s">
        <v>260</v>
      </c>
      <c r="I8" s="924"/>
      <c r="J8" s="923" t="s">
        <v>72</v>
      </c>
      <c r="K8" s="924"/>
      <c r="L8" s="923" t="s">
        <v>260</v>
      </c>
      <c r="M8" s="924"/>
      <c r="N8" s="923" t="s">
        <v>72</v>
      </c>
      <c r="O8" s="924"/>
      <c r="P8" s="923" t="s">
        <v>260</v>
      </c>
      <c r="Q8" s="924"/>
      <c r="R8" s="923" t="s">
        <v>72</v>
      </c>
      <c r="S8" s="924"/>
      <c r="T8" s="923" t="s">
        <v>260</v>
      </c>
      <c r="U8" s="924"/>
      <c r="V8" s="923" t="s">
        <v>72</v>
      </c>
      <c r="W8" s="924"/>
      <c r="X8" s="923" t="s">
        <v>260</v>
      </c>
      <c r="Y8" s="944"/>
    </row>
    <row r="9" spans="1:25" s="532" customFormat="1" ht="21" customHeight="1">
      <c r="A9" s="534"/>
      <c r="B9" s="925"/>
      <c r="C9" s="926"/>
      <c r="D9" s="952"/>
      <c r="E9" s="953"/>
      <c r="F9" s="925"/>
      <c r="G9" s="926"/>
      <c r="H9" s="925"/>
      <c r="I9" s="926"/>
      <c r="J9" s="925"/>
      <c r="K9" s="926"/>
      <c r="L9" s="925"/>
      <c r="M9" s="926"/>
      <c r="N9" s="928"/>
      <c r="O9" s="929"/>
      <c r="P9" s="928"/>
      <c r="Q9" s="929"/>
      <c r="R9" s="928"/>
      <c r="S9" s="929"/>
      <c r="T9" s="928"/>
      <c r="U9" s="929"/>
      <c r="V9" s="928"/>
      <c r="W9" s="929"/>
      <c r="X9" s="928"/>
      <c r="Y9" s="945"/>
    </row>
    <row r="10" spans="1:25" s="532" customFormat="1" ht="21" customHeight="1" thickBot="1">
      <c r="A10" s="535"/>
      <c r="B10" s="261" t="s">
        <v>4</v>
      </c>
      <c r="C10" s="261" t="s">
        <v>5</v>
      </c>
      <c r="D10" s="261" t="s">
        <v>4</v>
      </c>
      <c r="E10" s="261" t="s">
        <v>5</v>
      </c>
      <c r="F10" s="261" t="s">
        <v>4</v>
      </c>
      <c r="G10" s="261" t="s">
        <v>5</v>
      </c>
      <c r="H10" s="261" t="s">
        <v>4</v>
      </c>
      <c r="I10" s="261" t="s">
        <v>5</v>
      </c>
      <c r="J10" s="261" t="s">
        <v>4</v>
      </c>
      <c r="K10" s="261" t="s">
        <v>5</v>
      </c>
      <c r="L10" s="261" t="s">
        <v>4</v>
      </c>
      <c r="M10" s="261" t="s">
        <v>5</v>
      </c>
      <c r="N10" s="261" t="s">
        <v>4</v>
      </c>
      <c r="O10" s="261" t="s">
        <v>5</v>
      </c>
      <c r="P10" s="261" t="s">
        <v>4</v>
      </c>
      <c r="Q10" s="261" t="s">
        <v>5</v>
      </c>
      <c r="R10" s="261" t="s">
        <v>4</v>
      </c>
      <c r="S10" s="261" t="s">
        <v>5</v>
      </c>
      <c r="T10" s="261" t="s">
        <v>4</v>
      </c>
      <c r="U10" s="261" t="s">
        <v>5</v>
      </c>
      <c r="V10" s="261" t="s">
        <v>4</v>
      </c>
      <c r="W10" s="261" t="s">
        <v>5</v>
      </c>
      <c r="X10" s="261" t="s">
        <v>4</v>
      </c>
      <c r="Y10" s="262" t="s">
        <v>5</v>
      </c>
    </row>
    <row r="11" spans="1:25" ht="14.1" customHeight="1">
      <c r="A11" s="495" t="s">
        <v>472</v>
      </c>
      <c r="B11" s="849">
        <v>888.8</v>
      </c>
      <c r="C11" s="850"/>
      <c r="D11" s="849">
        <v>341.34</v>
      </c>
      <c r="E11" s="850"/>
      <c r="F11" s="849">
        <v>42.9</v>
      </c>
      <c r="G11" s="850"/>
      <c r="H11" s="849">
        <v>313.31</v>
      </c>
      <c r="I11" s="850"/>
      <c r="J11" s="849">
        <v>609.20000000000005</v>
      </c>
      <c r="K11" s="850"/>
      <c r="L11" s="849">
        <v>376.99</v>
      </c>
      <c r="M11" s="850"/>
      <c r="N11" s="849">
        <v>213.7</v>
      </c>
      <c r="O11" s="850"/>
      <c r="P11" s="849">
        <v>258.31</v>
      </c>
      <c r="Q11" s="850"/>
      <c r="R11" s="849">
        <v>23</v>
      </c>
      <c r="S11" s="850"/>
      <c r="T11" s="849">
        <v>220.72</v>
      </c>
      <c r="U11" s="850"/>
      <c r="V11" s="229" t="s">
        <v>345</v>
      </c>
      <c r="W11" s="229" t="s">
        <v>345</v>
      </c>
      <c r="X11" s="229" t="s">
        <v>345</v>
      </c>
      <c r="Y11" s="240" t="s">
        <v>345</v>
      </c>
    </row>
    <row r="12" spans="1:25" ht="14.1" customHeight="1">
      <c r="A12" s="495" t="s">
        <v>468</v>
      </c>
      <c r="B12" s="849">
        <v>873.7</v>
      </c>
      <c r="C12" s="850"/>
      <c r="D12" s="849">
        <v>351.52</v>
      </c>
      <c r="E12" s="850"/>
      <c r="F12" s="849">
        <v>39.4</v>
      </c>
      <c r="G12" s="850"/>
      <c r="H12" s="849">
        <v>324.11</v>
      </c>
      <c r="I12" s="850"/>
      <c r="J12" s="849">
        <v>598</v>
      </c>
      <c r="K12" s="850"/>
      <c r="L12" s="849">
        <v>387.87</v>
      </c>
      <c r="M12" s="850"/>
      <c r="N12" s="849">
        <v>212.8</v>
      </c>
      <c r="O12" s="850"/>
      <c r="P12" s="849">
        <v>267.99</v>
      </c>
      <c r="Q12" s="850"/>
      <c r="R12" s="849">
        <v>23.6</v>
      </c>
      <c r="S12" s="850"/>
      <c r="T12" s="849">
        <v>229.13</v>
      </c>
      <c r="U12" s="850"/>
      <c r="V12" s="229" t="s">
        <v>345</v>
      </c>
      <c r="W12" s="229" t="s">
        <v>345</v>
      </c>
      <c r="X12" s="229" t="s">
        <v>345</v>
      </c>
      <c r="Y12" s="240" t="s">
        <v>345</v>
      </c>
    </row>
    <row r="13" spans="1:25" ht="14.1" customHeight="1">
      <c r="A13" s="495" t="s">
        <v>469</v>
      </c>
      <c r="B13" s="849">
        <v>856.3</v>
      </c>
      <c r="C13" s="850"/>
      <c r="D13" s="849">
        <v>366.44</v>
      </c>
      <c r="E13" s="850"/>
      <c r="F13" s="849">
        <v>37.1</v>
      </c>
      <c r="G13" s="850"/>
      <c r="H13" s="849">
        <v>339.72</v>
      </c>
      <c r="I13" s="850"/>
      <c r="J13" s="849">
        <v>583.4</v>
      </c>
      <c r="K13" s="850"/>
      <c r="L13" s="849">
        <v>403.33</v>
      </c>
      <c r="M13" s="850"/>
      <c r="N13" s="849">
        <v>211.7</v>
      </c>
      <c r="O13" s="850"/>
      <c r="P13" s="849">
        <v>283.44</v>
      </c>
      <c r="Q13" s="850"/>
      <c r="R13" s="849">
        <v>24.1</v>
      </c>
      <c r="S13" s="850"/>
      <c r="T13" s="849">
        <v>243.4</v>
      </c>
      <c r="U13" s="850"/>
      <c r="V13" s="229" t="s">
        <v>345</v>
      </c>
      <c r="W13" s="229" t="s">
        <v>345</v>
      </c>
      <c r="X13" s="229" t="s">
        <v>345</v>
      </c>
      <c r="Y13" s="240" t="s">
        <v>345</v>
      </c>
    </row>
    <row r="14" spans="1:25" ht="14.1" customHeight="1">
      <c r="A14" s="495" t="s">
        <v>470</v>
      </c>
      <c r="B14" s="849">
        <v>835.2</v>
      </c>
      <c r="C14" s="850"/>
      <c r="D14" s="849">
        <v>379.43</v>
      </c>
      <c r="E14" s="850"/>
      <c r="F14" s="849">
        <v>35.700000000000003</v>
      </c>
      <c r="G14" s="850"/>
      <c r="H14" s="849">
        <v>354.35</v>
      </c>
      <c r="I14" s="850"/>
      <c r="J14" s="849">
        <v>565.70000000000005</v>
      </c>
      <c r="K14" s="850"/>
      <c r="L14" s="849">
        <v>414.96</v>
      </c>
      <c r="M14" s="850"/>
      <c r="N14" s="849">
        <v>209.8</v>
      </c>
      <c r="O14" s="850"/>
      <c r="P14" s="849">
        <v>301.20999999999998</v>
      </c>
      <c r="Q14" s="850"/>
      <c r="R14" s="849">
        <v>24.1</v>
      </c>
      <c r="S14" s="850"/>
      <c r="T14" s="849">
        <v>263.27999999999997</v>
      </c>
      <c r="U14" s="850"/>
      <c r="V14" s="229" t="s">
        <v>345</v>
      </c>
      <c r="W14" s="229" t="s">
        <v>345</v>
      </c>
      <c r="X14" s="229" t="s">
        <v>345</v>
      </c>
      <c r="Y14" s="240" t="s">
        <v>345</v>
      </c>
    </row>
    <row r="15" spans="1:25" ht="14.1" customHeight="1">
      <c r="A15" s="495" t="s">
        <v>471</v>
      </c>
      <c r="B15" s="930">
        <v>815.1</v>
      </c>
      <c r="C15" s="931"/>
      <c r="D15" s="930">
        <v>399.15</v>
      </c>
      <c r="E15" s="931"/>
      <c r="F15" s="930">
        <v>34.1</v>
      </c>
      <c r="G15" s="931"/>
      <c r="H15" s="930">
        <v>373.98</v>
      </c>
      <c r="I15" s="931"/>
      <c r="J15" s="930">
        <v>549</v>
      </c>
      <c r="K15" s="931"/>
      <c r="L15" s="930">
        <v>436.69</v>
      </c>
      <c r="M15" s="931"/>
      <c r="N15" s="930">
        <v>207.8</v>
      </c>
      <c r="O15" s="931"/>
      <c r="P15" s="930">
        <v>316.89999999999998</v>
      </c>
      <c r="Q15" s="931"/>
      <c r="R15" s="930">
        <v>24.2</v>
      </c>
      <c r="S15" s="931"/>
      <c r="T15" s="930">
        <v>289.47000000000003</v>
      </c>
      <c r="U15" s="931"/>
      <c r="V15" s="229" t="s">
        <v>345</v>
      </c>
      <c r="W15" s="229" t="s">
        <v>345</v>
      </c>
      <c r="X15" s="229" t="s">
        <v>345</v>
      </c>
      <c r="Y15" s="240" t="s">
        <v>345</v>
      </c>
    </row>
    <row r="16" spans="1:25" ht="14.1" customHeight="1">
      <c r="A16" s="237">
        <v>2006</v>
      </c>
      <c r="B16" s="213">
        <v>334.15350000000001</v>
      </c>
      <c r="C16" s="213">
        <v>464.1539166666667</v>
      </c>
      <c r="D16" s="213">
        <v>466.16795402162984</v>
      </c>
      <c r="E16" s="213">
        <v>386.03330134562037</v>
      </c>
      <c r="F16" s="213">
        <v>19.694333333333333</v>
      </c>
      <c r="G16" s="213">
        <v>12.369833333333334</v>
      </c>
      <c r="H16" s="213">
        <v>408.35005919638479</v>
      </c>
      <c r="I16" s="213">
        <v>373.70770591088535</v>
      </c>
      <c r="J16" s="213">
        <v>276.75166666666667</v>
      </c>
      <c r="K16" s="213">
        <v>259.27883333333335</v>
      </c>
      <c r="L16" s="213">
        <v>496.32998674202497</v>
      </c>
      <c r="M16" s="213">
        <v>420.05530740714778</v>
      </c>
      <c r="N16" s="213">
        <v>26.995333333333331</v>
      </c>
      <c r="O16" s="213">
        <v>178.80108333333334</v>
      </c>
      <c r="P16" s="213">
        <v>261.14702167658612</v>
      </c>
      <c r="Q16" s="213">
        <v>342.65636512269447</v>
      </c>
      <c r="R16" s="213">
        <v>10.712166666666668</v>
      </c>
      <c r="S16" s="213">
        <v>13.704166666666666</v>
      </c>
      <c r="T16" s="213">
        <v>303.83880354114473</v>
      </c>
      <c r="U16" s="213">
        <v>319.41107005168743</v>
      </c>
      <c r="V16" s="229" t="s">
        <v>345</v>
      </c>
      <c r="W16" s="229" t="s">
        <v>345</v>
      </c>
      <c r="X16" s="229" t="s">
        <v>345</v>
      </c>
      <c r="Y16" s="240" t="s">
        <v>345</v>
      </c>
    </row>
    <row r="17" spans="1:25" ht="14.1" customHeight="1" thickBot="1">
      <c r="A17" s="238" t="s">
        <v>352</v>
      </c>
      <c r="B17" s="270">
        <v>324.7</v>
      </c>
      <c r="C17" s="270">
        <v>454.6</v>
      </c>
      <c r="D17" s="270">
        <v>487.96</v>
      </c>
      <c r="E17" s="270">
        <v>402.59</v>
      </c>
      <c r="F17" s="270">
        <v>18.7</v>
      </c>
      <c r="G17" s="270">
        <v>12</v>
      </c>
      <c r="H17" s="270">
        <v>426.73</v>
      </c>
      <c r="I17" s="270">
        <v>391.25</v>
      </c>
      <c r="J17" s="270">
        <v>268.7</v>
      </c>
      <c r="K17" s="270">
        <v>252.3</v>
      </c>
      <c r="L17" s="270">
        <v>520.4</v>
      </c>
      <c r="M17" s="270">
        <v>437.19</v>
      </c>
      <c r="N17" s="270">
        <v>26.5</v>
      </c>
      <c r="O17" s="270">
        <v>176.6</v>
      </c>
      <c r="P17" s="270">
        <v>269.31</v>
      </c>
      <c r="Q17" s="270">
        <v>358.88</v>
      </c>
      <c r="R17" s="270">
        <v>10.8</v>
      </c>
      <c r="S17" s="270">
        <v>13.7</v>
      </c>
      <c r="T17" s="270">
        <v>322.25</v>
      </c>
      <c r="U17" s="270">
        <v>338.98</v>
      </c>
      <c r="V17" s="230" t="s">
        <v>345</v>
      </c>
      <c r="W17" s="230" t="s">
        <v>345</v>
      </c>
      <c r="X17" s="230" t="s">
        <v>345</v>
      </c>
      <c r="Y17" s="241" t="s">
        <v>345</v>
      </c>
    </row>
    <row r="18" spans="1:25" ht="21" customHeight="1">
      <c r="A18" s="912" t="s">
        <v>353</v>
      </c>
      <c r="B18" s="912"/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263"/>
      <c r="T18" s="263"/>
      <c r="U18" s="263"/>
      <c r="V18" s="263"/>
      <c r="W18" s="263"/>
      <c r="X18" s="263"/>
      <c r="Y18" s="263"/>
    </row>
    <row r="19" spans="1:25">
      <c r="A19" s="264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</row>
    <row r="20" spans="1:25" ht="15">
      <c r="A20" s="927" t="s">
        <v>172</v>
      </c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  <c r="Y20" s="927"/>
    </row>
    <row r="21" spans="1:25" ht="15">
      <c r="A21" s="927" t="s">
        <v>144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</row>
    <row r="22" spans="1:25" ht="13.5" thickBo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1:25" s="532" customFormat="1" ht="21" customHeight="1">
      <c r="A23" s="531"/>
      <c r="B23" s="947" t="s">
        <v>3</v>
      </c>
      <c r="C23" s="948"/>
      <c r="D23" s="948"/>
      <c r="E23" s="949"/>
      <c r="F23" s="932" t="s">
        <v>261</v>
      </c>
      <c r="G23" s="933"/>
      <c r="H23" s="933"/>
      <c r="I23" s="934"/>
      <c r="J23" s="932" t="s">
        <v>221</v>
      </c>
      <c r="K23" s="933"/>
      <c r="L23" s="933"/>
      <c r="M23" s="934"/>
      <c r="N23" s="938" t="s">
        <v>222</v>
      </c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</row>
    <row r="24" spans="1:25" s="532" customFormat="1" ht="21" customHeight="1">
      <c r="A24" s="534" t="s">
        <v>1</v>
      </c>
      <c r="B24" s="928"/>
      <c r="C24" s="945"/>
      <c r="D24" s="945"/>
      <c r="E24" s="929"/>
      <c r="F24" s="935"/>
      <c r="G24" s="936"/>
      <c r="H24" s="936"/>
      <c r="I24" s="937"/>
      <c r="J24" s="935"/>
      <c r="K24" s="936"/>
      <c r="L24" s="936"/>
      <c r="M24" s="937"/>
      <c r="N24" s="940" t="s">
        <v>223</v>
      </c>
      <c r="O24" s="941"/>
      <c r="P24" s="941"/>
      <c r="Q24" s="942"/>
      <c r="R24" s="940" t="s">
        <v>224</v>
      </c>
      <c r="S24" s="941"/>
      <c r="T24" s="941"/>
      <c r="U24" s="942"/>
      <c r="V24" s="940" t="s">
        <v>325</v>
      </c>
      <c r="W24" s="941"/>
      <c r="X24" s="941"/>
      <c r="Y24" s="941"/>
    </row>
    <row r="25" spans="1:25" s="532" customFormat="1" ht="21" customHeight="1">
      <c r="A25" s="534"/>
      <c r="B25" s="923" t="s">
        <v>72</v>
      </c>
      <c r="C25" s="924"/>
      <c r="D25" s="950" t="s">
        <v>260</v>
      </c>
      <c r="E25" s="951"/>
      <c r="F25" s="923" t="s">
        <v>72</v>
      </c>
      <c r="G25" s="924"/>
      <c r="H25" s="923" t="s">
        <v>260</v>
      </c>
      <c r="I25" s="924"/>
      <c r="J25" s="923" t="s">
        <v>72</v>
      </c>
      <c r="K25" s="924"/>
      <c r="L25" s="923" t="s">
        <v>260</v>
      </c>
      <c r="M25" s="924"/>
      <c r="N25" s="923" t="s">
        <v>72</v>
      </c>
      <c r="O25" s="924"/>
      <c r="P25" s="923" t="s">
        <v>260</v>
      </c>
      <c r="Q25" s="924"/>
      <c r="R25" s="923" t="s">
        <v>72</v>
      </c>
      <c r="S25" s="924"/>
      <c r="T25" s="923" t="s">
        <v>260</v>
      </c>
      <c r="U25" s="924"/>
      <c r="V25" s="923" t="s">
        <v>72</v>
      </c>
      <c r="W25" s="924"/>
      <c r="X25" s="923" t="s">
        <v>260</v>
      </c>
      <c r="Y25" s="944"/>
    </row>
    <row r="26" spans="1:25" s="532" customFormat="1" ht="21" customHeight="1">
      <c r="A26" s="534"/>
      <c r="B26" s="925"/>
      <c r="C26" s="926"/>
      <c r="D26" s="952"/>
      <c r="E26" s="953"/>
      <c r="F26" s="925"/>
      <c r="G26" s="926"/>
      <c r="H26" s="925"/>
      <c r="I26" s="926"/>
      <c r="J26" s="925"/>
      <c r="K26" s="926"/>
      <c r="L26" s="925"/>
      <c r="M26" s="926"/>
      <c r="N26" s="928"/>
      <c r="O26" s="929"/>
      <c r="P26" s="928"/>
      <c r="Q26" s="929"/>
      <c r="R26" s="928"/>
      <c r="S26" s="929"/>
      <c r="T26" s="928"/>
      <c r="U26" s="929"/>
      <c r="V26" s="925"/>
      <c r="W26" s="926"/>
      <c r="X26" s="925"/>
      <c r="Y26" s="946"/>
    </row>
    <row r="27" spans="1:25" s="532" customFormat="1" ht="21" customHeight="1" thickBot="1">
      <c r="A27" s="535"/>
      <c r="B27" s="261" t="s">
        <v>4</v>
      </c>
      <c r="C27" s="261" t="s">
        <v>5</v>
      </c>
      <c r="D27" s="261" t="s">
        <v>4</v>
      </c>
      <c r="E27" s="261" t="s">
        <v>5</v>
      </c>
      <c r="F27" s="261" t="s">
        <v>4</v>
      </c>
      <c r="G27" s="261" t="s">
        <v>5</v>
      </c>
      <c r="H27" s="261" t="s">
        <v>4</v>
      </c>
      <c r="I27" s="261" t="s">
        <v>5</v>
      </c>
      <c r="J27" s="261" t="s">
        <v>4</v>
      </c>
      <c r="K27" s="261" t="s">
        <v>5</v>
      </c>
      <c r="L27" s="261" t="s">
        <v>4</v>
      </c>
      <c r="M27" s="261" t="s">
        <v>5</v>
      </c>
      <c r="N27" s="261" t="s">
        <v>4</v>
      </c>
      <c r="O27" s="261" t="s">
        <v>5</v>
      </c>
      <c r="P27" s="261" t="s">
        <v>4</v>
      </c>
      <c r="Q27" s="261" t="s">
        <v>5</v>
      </c>
      <c r="R27" s="261" t="s">
        <v>4</v>
      </c>
      <c r="S27" s="261" t="s">
        <v>5</v>
      </c>
      <c r="T27" s="261" t="s">
        <v>4</v>
      </c>
      <c r="U27" s="261" t="s">
        <v>5</v>
      </c>
      <c r="V27" s="261" t="s">
        <v>4</v>
      </c>
      <c r="W27" s="261" t="s">
        <v>5</v>
      </c>
      <c r="X27" s="261" t="s">
        <v>4</v>
      </c>
      <c r="Y27" s="262" t="s">
        <v>5</v>
      </c>
    </row>
    <row r="28" spans="1:25" ht="14.1" customHeight="1">
      <c r="A28" s="494" t="s">
        <v>470</v>
      </c>
      <c r="B28" s="849">
        <v>946.3</v>
      </c>
      <c r="C28" s="850"/>
      <c r="D28" s="849">
        <v>419.86</v>
      </c>
      <c r="E28" s="850"/>
      <c r="F28" s="849">
        <v>85.6</v>
      </c>
      <c r="G28" s="850"/>
      <c r="H28" s="849">
        <v>469.51</v>
      </c>
      <c r="I28" s="850"/>
      <c r="J28" s="849">
        <v>570</v>
      </c>
      <c r="K28" s="850"/>
      <c r="L28" s="849">
        <v>466.02</v>
      </c>
      <c r="M28" s="850"/>
      <c r="N28" s="849">
        <v>255.7</v>
      </c>
      <c r="O28" s="850"/>
      <c r="P28" s="849">
        <v>432.18</v>
      </c>
      <c r="Q28" s="850"/>
      <c r="R28" s="849">
        <v>32.54</v>
      </c>
      <c r="S28" s="850"/>
      <c r="T28" s="849">
        <v>173.15</v>
      </c>
      <c r="U28" s="850"/>
      <c r="V28" s="849">
        <v>2.46</v>
      </c>
      <c r="W28" s="850"/>
      <c r="X28" s="849">
        <v>273.02</v>
      </c>
      <c r="Y28" s="851"/>
    </row>
    <row r="29" spans="1:25" ht="14.1" customHeight="1">
      <c r="A29" s="494" t="s">
        <v>471</v>
      </c>
      <c r="B29" s="849">
        <v>968.3</v>
      </c>
      <c r="C29" s="850"/>
      <c r="D29" s="849">
        <v>445.57</v>
      </c>
      <c r="E29" s="850"/>
      <c r="F29" s="849">
        <v>89</v>
      </c>
      <c r="G29" s="850"/>
      <c r="H29" s="849">
        <v>498.61</v>
      </c>
      <c r="I29" s="850"/>
      <c r="J29" s="849">
        <v>582.6</v>
      </c>
      <c r="K29" s="850"/>
      <c r="L29" s="849">
        <v>495.28</v>
      </c>
      <c r="M29" s="850"/>
      <c r="N29" s="849">
        <v>261.7</v>
      </c>
      <c r="O29" s="850"/>
      <c r="P29" s="849">
        <v>454.44</v>
      </c>
      <c r="Q29" s="850"/>
      <c r="R29" s="849">
        <v>32.46</v>
      </c>
      <c r="S29" s="850"/>
      <c r="T29" s="849">
        <v>187.44</v>
      </c>
      <c r="U29" s="850"/>
      <c r="V29" s="849">
        <v>2.44</v>
      </c>
      <c r="W29" s="850"/>
      <c r="X29" s="849">
        <v>293.02999999999997</v>
      </c>
      <c r="Y29" s="851"/>
    </row>
    <row r="30" spans="1:25" ht="14.1" customHeight="1">
      <c r="A30" s="237">
        <v>2006</v>
      </c>
      <c r="B30" s="213">
        <v>441.58800000000002</v>
      </c>
      <c r="C30" s="213">
        <v>554.7598333333334</v>
      </c>
      <c r="D30" s="213">
        <v>557.01753037144738</v>
      </c>
      <c r="E30" s="213">
        <v>403.43532460292874</v>
      </c>
      <c r="F30" s="213">
        <v>61.6755</v>
      </c>
      <c r="G30" s="213">
        <v>30.818333333333332</v>
      </c>
      <c r="H30" s="213">
        <v>554.29150381161628</v>
      </c>
      <c r="I30" s="213">
        <v>473.87349824238822</v>
      </c>
      <c r="J30" s="213">
        <v>340.11849999999998</v>
      </c>
      <c r="K30" s="213">
        <v>260.63766666666663</v>
      </c>
      <c r="L30" s="213">
        <v>592.26866349032287</v>
      </c>
      <c r="M30" s="213">
        <v>439.75581232183123</v>
      </c>
      <c r="N30" s="213">
        <v>22.975000000000001</v>
      </c>
      <c r="O30" s="213">
        <v>245.13808333333336</v>
      </c>
      <c r="P30" s="213">
        <v>303.73711904243743</v>
      </c>
      <c r="Q30" s="213">
        <v>369.8417790313419</v>
      </c>
      <c r="R30" s="213">
        <f>16.819-1.2</f>
        <v>15.619</v>
      </c>
      <c r="S30" s="213">
        <f>18.16575-1.3</f>
        <v>16.865749999999998</v>
      </c>
      <c r="T30" s="213">
        <v>200.12708633093527</v>
      </c>
      <c r="U30" s="213">
        <v>216.13778364963369</v>
      </c>
      <c r="V30" s="849">
        <v>2.48</v>
      </c>
      <c r="W30" s="850"/>
      <c r="X30" s="849">
        <v>312.42</v>
      </c>
      <c r="Y30" s="851"/>
    </row>
    <row r="31" spans="1:25" ht="14.1" customHeight="1">
      <c r="A31" s="237">
        <v>2007</v>
      </c>
      <c r="B31" s="213">
        <v>455</v>
      </c>
      <c r="C31" s="213">
        <v>567.4</v>
      </c>
      <c r="D31" s="213">
        <v>586.99</v>
      </c>
      <c r="E31" s="213">
        <v>423.16</v>
      </c>
      <c r="F31" s="213">
        <v>64.599999999999994</v>
      </c>
      <c r="G31" s="213">
        <v>32.4</v>
      </c>
      <c r="H31" s="213">
        <v>581.16</v>
      </c>
      <c r="I31" s="213">
        <v>496.08</v>
      </c>
      <c r="J31" s="213">
        <v>349.8</v>
      </c>
      <c r="K31" s="213">
        <v>266.3</v>
      </c>
      <c r="L31" s="213">
        <v>624.53</v>
      </c>
      <c r="M31" s="213">
        <v>461.48</v>
      </c>
      <c r="N31" s="213">
        <v>23.6</v>
      </c>
      <c r="O31" s="213">
        <v>250.4</v>
      </c>
      <c r="P31" s="213">
        <v>314.8</v>
      </c>
      <c r="Q31" s="213">
        <v>387</v>
      </c>
      <c r="R31" s="213">
        <f>16.9-1.2</f>
        <v>15.7</v>
      </c>
      <c r="S31" s="213">
        <f>18.1-1.3</f>
        <v>16.8</v>
      </c>
      <c r="T31" s="213">
        <v>211.97</v>
      </c>
      <c r="U31" s="213">
        <v>229.07</v>
      </c>
      <c r="V31" s="849">
        <v>2.4500000000000002</v>
      </c>
      <c r="W31" s="850"/>
      <c r="X31" s="849">
        <v>334.48</v>
      </c>
      <c r="Y31" s="851"/>
    </row>
    <row r="32" spans="1:25" ht="14.1" customHeight="1">
      <c r="A32" s="494" t="s">
        <v>315</v>
      </c>
      <c r="B32" s="213">
        <v>786.27266666666662</v>
      </c>
      <c r="C32" s="213">
        <v>1025.1810833333334</v>
      </c>
      <c r="D32" s="213">
        <v>584.13574262617965</v>
      </c>
      <c r="E32" s="213">
        <v>440.3241004820855</v>
      </c>
      <c r="F32" s="213">
        <v>84.211749999999995</v>
      </c>
      <c r="G32" s="213">
        <v>45.006583333333339</v>
      </c>
      <c r="H32" s="213">
        <v>582.27356282426922</v>
      </c>
      <c r="I32" s="213">
        <v>497.50352120708266</v>
      </c>
      <c r="J32" s="213">
        <v>623.6196666666666</v>
      </c>
      <c r="K32" s="213">
        <v>518.77449999999999</v>
      </c>
      <c r="L32" s="213">
        <v>620.56414270129392</v>
      </c>
      <c r="M32" s="213">
        <v>477.39871363023173</v>
      </c>
      <c r="N32" s="213">
        <v>50.377499999999998</v>
      </c>
      <c r="O32" s="213">
        <v>429.35166666666669</v>
      </c>
      <c r="P32" s="213">
        <v>305.76548020776477</v>
      </c>
      <c r="Q32" s="213">
        <v>399.85996986153532</v>
      </c>
      <c r="R32" s="213">
        <v>26.146000000000001</v>
      </c>
      <c r="S32" s="213">
        <v>25.570499999999999</v>
      </c>
      <c r="T32" s="213">
        <v>274.36622692444985</v>
      </c>
      <c r="U32" s="213">
        <v>283.63658884261156</v>
      </c>
      <c r="V32" s="614">
        <v>8.4</v>
      </c>
      <c r="W32" s="615">
        <v>6.4778333333333329</v>
      </c>
      <c r="X32" s="614">
        <v>370.11</v>
      </c>
      <c r="Y32" s="616">
        <v>374.31349988422051</v>
      </c>
    </row>
    <row r="33" spans="1:25" ht="14.1" customHeight="1">
      <c r="A33" s="237">
        <v>2009</v>
      </c>
      <c r="B33" s="213">
        <v>798.2</v>
      </c>
      <c r="C33" s="213">
        <v>1028.5999999999999</v>
      </c>
      <c r="D33" s="213">
        <v>614.99</v>
      </c>
      <c r="E33" s="213">
        <v>460.67</v>
      </c>
      <c r="F33" s="213">
        <v>84.8</v>
      </c>
      <c r="G33" s="213">
        <v>44.8</v>
      </c>
      <c r="H33" s="213">
        <v>616.26</v>
      </c>
      <c r="I33" s="213">
        <v>527.45000000000005</v>
      </c>
      <c r="J33" s="213">
        <v>634.20000000000005</v>
      </c>
      <c r="K33" s="213">
        <v>520.70000000000005</v>
      </c>
      <c r="L33" s="213">
        <v>653.12</v>
      </c>
      <c r="M33" s="213">
        <v>496.83</v>
      </c>
      <c r="N33" s="213">
        <v>50.5</v>
      </c>
      <c r="O33" s="213">
        <v>430.6</v>
      </c>
      <c r="P33" s="213">
        <v>316.60000000000002</v>
      </c>
      <c r="Q33" s="213">
        <v>353.95</v>
      </c>
      <c r="R33" s="213">
        <v>26.8</v>
      </c>
      <c r="S33" s="213">
        <v>25.9</v>
      </c>
      <c r="T33" s="213">
        <v>287.91000000000003</v>
      </c>
      <c r="U33" s="213">
        <v>297.02</v>
      </c>
      <c r="V33" s="614">
        <v>8.5299999999999994</v>
      </c>
      <c r="W33" s="615">
        <v>6.6</v>
      </c>
      <c r="X33" s="614">
        <v>383.25</v>
      </c>
      <c r="Y33" s="616">
        <v>387.84</v>
      </c>
    </row>
    <row r="34" spans="1:25" ht="14.1" customHeight="1">
      <c r="A34" s="237">
        <v>2010</v>
      </c>
      <c r="B34" s="213">
        <v>811.6</v>
      </c>
      <c r="C34" s="213">
        <v>1031.8</v>
      </c>
      <c r="D34" s="213">
        <v>638.66999999999996</v>
      </c>
      <c r="E34" s="213">
        <v>475.52</v>
      </c>
      <c r="F34" s="213">
        <v>86.2</v>
      </c>
      <c r="G34" s="213">
        <v>44.6</v>
      </c>
      <c r="H34" s="213">
        <v>641.14</v>
      </c>
      <c r="I34" s="213">
        <v>547.1</v>
      </c>
      <c r="J34" s="213">
        <v>645.6</v>
      </c>
      <c r="K34" s="213">
        <v>522.9</v>
      </c>
      <c r="L34" s="213">
        <v>678.19</v>
      </c>
      <c r="M34" s="213">
        <v>510.67</v>
      </c>
      <c r="N34" s="213">
        <v>50.4</v>
      </c>
      <c r="O34" s="213">
        <v>431.5</v>
      </c>
      <c r="P34" s="213">
        <v>323.37</v>
      </c>
      <c r="Q34" s="213">
        <v>436.95</v>
      </c>
      <c r="R34" s="213">
        <v>27.3</v>
      </c>
      <c r="S34" s="213">
        <v>26.2</v>
      </c>
      <c r="T34" s="213">
        <v>297.85000000000002</v>
      </c>
      <c r="U34" s="213">
        <v>307.24</v>
      </c>
      <c r="V34" s="614">
        <v>8.67</v>
      </c>
      <c r="W34" s="615">
        <v>6.6</v>
      </c>
      <c r="X34" s="614">
        <v>392.25</v>
      </c>
      <c r="Y34" s="616">
        <v>396.1</v>
      </c>
    </row>
    <row r="35" spans="1:25" ht="14.1" customHeight="1">
      <c r="A35" s="237">
        <v>2011</v>
      </c>
      <c r="B35" s="213">
        <v>824.66</v>
      </c>
      <c r="C35" s="213">
        <v>1035.2149999999999</v>
      </c>
      <c r="D35" s="213">
        <v>660.99</v>
      </c>
      <c r="E35" s="213">
        <v>488.22</v>
      </c>
      <c r="F35" s="213">
        <v>86.855000000000004</v>
      </c>
      <c r="G35" s="213">
        <v>43.798000000000002</v>
      </c>
      <c r="H35" s="213">
        <v>661.37</v>
      </c>
      <c r="I35" s="213">
        <v>561.71</v>
      </c>
      <c r="J35" s="213">
        <v>657.43100000000004</v>
      </c>
      <c r="K35" s="213">
        <v>525.97699999999998</v>
      </c>
      <c r="L35" s="213">
        <v>702.29</v>
      </c>
      <c r="M35" s="213">
        <v>524.66</v>
      </c>
      <c r="N35" s="213">
        <v>50.415999999999997</v>
      </c>
      <c r="O35" s="213">
        <v>432.32100000000003</v>
      </c>
      <c r="P35" s="213">
        <v>330.02</v>
      </c>
      <c r="Q35" s="213">
        <v>449.33</v>
      </c>
      <c r="R35" s="213">
        <v>27.832000000000001</v>
      </c>
      <c r="S35" s="213">
        <v>26.402999999999999</v>
      </c>
      <c r="T35" s="213">
        <v>304.75</v>
      </c>
      <c r="U35" s="213">
        <v>314.38</v>
      </c>
      <c r="V35" s="294">
        <v>2.1259999999999999</v>
      </c>
      <c r="W35" s="294">
        <v>6.7149999999999999</v>
      </c>
      <c r="X35" s="294">
        <v>387.92</v>
      </c>
      <c r="Y35" s="269">
        <v>406.41</v>
      </c>
    </row>
    <row r="36" spans="1:25" ht="14.1" customHeight="1">
      <c r="A36" s="237">
        <v>2012</v>
      </c>
      <c r="B36" s="213">
        <v>835.81100000000004</v>
      </c>
      <c r="C36" s="213">
        <v>1035.9680000000001</v>
      </c>
      <c r="D36" s="213">
        <v>683.33</v>
      </c>
      <c r="E36" s="213">
        <v>502.27</v>
      </c>
      <c r="F36" s="213">
        <v>87.525999999999996</v>
      </c>
      <c r="G36" s="213">
        <v>42.898000000000003</v>
      </c>
      <c r="H36" s="213">
        <v>679.87</v>
      </c>
      <c r="I36" s="213">
        <v>575.38</v>
      </c>
      <c r="J36" s="213">
        <v>666.74099999999999</v>
      </c>
      <c r="K36" s="213">
        <v>527.33799999999997</v>
      </c>
      <c r="L36" s="213">
        <v>727.08</v>
      </c>
      <c r="M36" s="213">
        <v>540.28</v>
      </c>
      <c r="N36" s="213">
        <v>50.435000000000002</v>
      </c>
      <c r="O36" s="213">
        <v>431.66399999999999</v>
      </c>
      <c r="P36" s="213">
        <v>336.55</v>
      </c>
      <c r="Q36" s="213">
        <v>461.4</v>
      </c>
      <c r="R36" s="213">
        <v>107.358</v>
      </c>
      <c r="S36" s="213">
        <v>97.909000000000006</v>
      </c>
      <c r="T36" s="213">
        <v>373.41</v>
      </c>
      <c r="U36" s="213">
        <v>378.11</v>
      </c>
      <c r="V36" s="213">
        <v>2.214</v>
      </c>
      <c r="W36" s="213">
        <v>6.7539999999999996</v>
      </c>
      <c r="X36" s="213">
        <v>395.47</v>
      </c>
      <c r="Y36" s="214">
        <v>418.06</v>
      </c>
    </row>
    <row r="37" spans="1:25" ht="14.1" customHeight="1">
      <c r="A37" s="237">
        <v>2013</v>
      </c>
      <c r="B37" s="213">
        <v>853.62699999999995</v>
      </c>
      <c r="C37" s="213">
        <v>1039.9090000000001</v>
      </c>
      <c r="D37" s="213">
        <v>707.56</v>
      </c>
      <c r="E37" s="213">
        <v>516.44000000000005</v>
      </c>
      <c r="F37" s="213">
        <v>86.588999999999999</v>
      </c>
      <c r="G37" s="213">
        <v>41.207000000000001</v>
      </c>
      <c r="H37" s="213">
        <v>700.58</v>
      </c>
      <c r="I37" s="213">
        <v>591.5</v>
      </c>
      <c r="J37" s="213">
        <v>683.75599999999997</v>
      </c>
      <c r="K37" s="213">
        <v>531.76499999999999</v>
      </c>
      <c r="L37" s="213">
        <v>753.78</v>
      </c>
      <c r="M37" s="213">
        <v>556.95000000000005</v>
      </c>
      <c r="N37" s="213">
        <v>50.423000000000002</v>
      </c>
      <c r="O37" s="213">
        <v>431.22399999999999</v>
      </c>
      <c r="P37" s="213">
        <v>345.03</v>
      </c>
      <c r="Q37" s="213">
        <v>473.79</v>
      </c>
      <c r="R37" s="213">
        <v>30.611000000000001</v>
      </c>
      <c r="S37" s="213">
        <v>29.050999999999998</v>
      </c>
      <c r="T37" s="213">
        <v>314.17</v>
      </c>
      <c r="U37" s="213">
        <v>321.48</v>
      </c>
      <c r="V37" s="213">
        <v>2.2480000000000002</v>
      </c>
      <c r="W37" s="213">
        <v>6.6619999999999999</v>
      </c>
      <c r="X37" s="213">
        <v>406.45</v>
      </c>
      <c r="Y37" s="214">
        <v>429.12</v>
      </c>
    </row>
    <row r="38" spans="1:25" ht="14.1" customHeight="1">
      <c r="A38" s="494">
        <v>2014</v>
      </c>
      <c r="B38" s="213">
        <v>874.274</v>
      </c>
      <c r="C38" s="213">
        <v>1043.885</v>
      </c>
      <c r="D38" s="213">
        <v>718.69</v>
      </c>
      <c r="E38" s="213">
        <v>521.72</v>
      </c>
      <c r="F38" s="213">
        <v>86.007999999999996</v>
      </c>
      <c r="G38" s="213">
        <v>39.874000000000002</v>
      </c>
      <c r="H38" s="213">
        <v>710.44</v>
      </c>
      <c r="I38" s="213">
        <v>598.95000000000005</v>
      </c>
      <c r="J38" s="213">
        <v>703.08500000000004</v>
      </c>
      <c r="K38" s="213">
        <v>535.75199999999995</v>
      </c>
      <c r="L38" s="213">
        <v>766.1</v>
      </c>
      <c r="M38" s="213">
        <v>563.79</v>
      </c>
      <c r="N38" s="213">
        <v>50.429000000000002</v>
      </c>
      <c r="O38" s="213">
        <v>430.72199999999998</v>
      </c>
      <c r="P38" s="213">
        <v>347.77</v>
      </c>
      <c r="Q38" s="213">
        <v>478.25</v>
      </c>
      <c r="R38" s="213">
        <v>32.389000000000003</v>
      </c>
      <c r="S38" s="213">
        <v>30.815000000000001</v>
      </c>
      <c r="T38" s="213">
        <v>311.61</v>
      </c>
      <c r="U38" s="213">
        <v>317.5</v>
      </c>
      <c r="V38" s="213">
        <v>2.3639999999999999</v>
      </c>
      <c r="W38" s="213">
        <v>6.7210000000000001</v>
      </c>
      <c r="X38" s="213">
        <v>409.28</v>
      </c>
      <c r="Y38" s="214">
        <v>432.02</v>
      </c>
    </row>
    <row r="39" spans="1:25" ht="14.1" customHeight="1" thickBot="1">
      <c r="A39" s="492" t="s">
        <v>483</v>
      </c>
      <c r="B39" s="270">
        <v>885.68899999999996</v>
      </c>
      <c r="C39" s="270">
        <v>1043.269</v>
      </c>
      <c r="D39" s="270">
        <v>729.46</v>
      </c>
      <c r="E39" s="270">
        <v>527.42999999999995</v>
      </c>
      <c r="F39" s="270">
        <v>85.78</v>
      </c>
      <c r="G39" s="270">
        <v>39.192</v>
      </c>
      <c r="H39" s="270">
        <v>720.71</v>
      </c>
      <c r="I39" s="270">
        <v>605.28</v>
      </c>
      <c r="J39" s="270">
        <v>713.69899999999996</v>
      </c>
      <c r="K39" s="270">
        <v>536.803</v>
      </c>
      <c r="L39" s="270">
        <v>777.9</v>
      </c>
      <c r="M39" s="270">
        <v>571.08000000000004</v>
      </c>
      <c r="N39" s="270">
        <v>50.271999999999998</v>
      </c>
      <c r="O39" s="270">
        <v>428.81599999999997</v>
      </c>
      <c r="P39" s="270">
        <v>350.79</v>
      </c>
      <c r="Q39" s="270">
        <v>482.76</v>
      </c>
      <c r="R39" s="270">
        <v>33.468000000000004</v>
      </c>
      <c r="S39" s="270">
        <v>31.722000000000001</v>
      </c>
      <c r="T39" s="270">
        <v>311.14999999999998</v>
      </c>
      <c r="U39" s="270">
        <v>316.29000000000002</v>
      </c>
      <c r="V39" s="270">
        <v>2.4700000000000002</v>
      </c>
      <c r="W39" s="270">
        <v>6.7350000000000003</v>
      </c>
      <c r="X39" s="270">
        <v>413.62</v>
      </c>
      <c r="Y39" s="282">
        <v>435.01</v>
      </c>
    </row>
    <row r="40" spans="1:25" ht="28.5" customHeight="1">
      <c r="A40" s="234" t="s">
        <v>388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25" ht="14.25">
      <c r="A41" s="134" t="s">
        <v>230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25">
      <c r="A42" s="130" t="s">
        <v>220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5">
      <c r="A43" s="8" t="s">
        <v>438</v>
      </c>
    </row>
    <row r="44" spans="1:25">
      <c r="A44" s="493"/>
    </row>
  </sheetData>
  <mergeCells count="122">
    <mergeCell ref="V30:W30"/>
    <mergeCell ref="X30:Y30"/>
    <mergeCell ref="X29:Y29"/>
    <mergeCell ref="V28:W28"/>
    <mergeCell ref="X28:Y28"/>
    <mergeCell ref="V31:W31"/>
    <mergeCell ref="X31:Y31"/>
    <mergeCell ref="P28:Q28"/>
    <mergeCell ref="F28:G28"/>
    <mergeCell ref="F29:G29"/>
    <mergeCell ref="L28:M28"/>
    <mergeCell ref="L29:M29"/>
    <mergeCell ref="N28:O28"/>
    <mergeCell ref="N29:O29"/>
    <mergeCell ref="V29:W29"/>
    <mergeCell ref="B14:C14"/>
    <mergeCell ref="B15:C15"/>
    <mergeCell ref="X25:Y26"/>
    <mergeCell ref="P25:Q26"/>
    <mergeCell ref="R25:S26"/>
    <mergeCell ref="B6:E7"/>
    <mergeCell ref="B8:C9"/>
    <mergeCell ref="D8:E9"/>
    <mergeCell ref="B25:C26"/>
    <mergeCell ref="D25:E26"/>
    <mergeCell ref="B23:E24"/>
    <mergeCell ref="B11:C11"/>
    <mergeCell ref="B12:C12"/>
    <mergeCell ref="B13:C13"/>
    <mergeCell ref="D14:E14"/>
    <mergeCell ref="D15:E15"/>
    <mergeCell ref="A18:R18"/>
    <mergeCell ref="A20:Y20"/>
    <mergeCell ref="F25:G26"/>
    <mergeCell ref="H25:I26"/>
    <mergeCell ref="J25:K26"/>
    <mergeCell ref="T14:U14"/>
    <mergeCell ref="T15:U15"/>
    <mergeCell ref="D11:E11"/>
    <mergeCell ref="A1:Y1"/>
    <mergeCell ref="F6:I7"/>
    <mergeCell ref="J6:M7"/>
    <mergeCell ref="N6:Y6"/>
    <mergeCell ref="N7:Q7"/>
    <mergeCell ref="R7:U7"/>
    <mergeCell ref="N8:O9"/>
    <mergeCell ref="L8:M9"/>
    <mergeCell ref="A3:Y3"/>
    <mergeCell ref="A4:Y4"/>
    <mergeCell ref="V8:W9"/>
    <mergeCell ref="X8:Y9"/>
    <mergeCell ref="V7:Y7"/>
    <mergeCell ref="F8:G9"/>
    <mergeCell ref="H8:I9"/>
    <mergeCell ref="J8:K9"/>
    <mergeCell ref="R8:S9"/>
    <mergeCell ref="T8:U9"/>
    <mergeCell ref="D12:E12"/>
    <mergeCell ref="P8:Q9"/>
    <mergeCell ref="L11:M11"/>
    <mergeCell ref="L12:M12"/>
    <mergeCell ref="N11:O11"/>
    <mergeCell ref="N12:O12"/>
    <mergeCell ref="H11:I11"/>
    <mergeCell ref="H12:I12"/>
    <mergeCell ref="F11:G11"/>
    <mergeCell ref="F12:G12"/>
    <mergeCell ref="J11:K11"/>
    <mergeCell ref="J12:K12"/>
    <mergeCell ref="P11:Q11"/>
    <mergeCell ref="P12:Q12"/>
    <mergeCell ref="D13:E13"/>
    <mergeCell ref="F23:I24"/>
    <mergeCell ref="J23:M24"/>
    <mergeCell ref="N23:Y23"/>
    <mergeCell ref="N24:Q24"/>
    <mergeCell ref="R24:U24"/>
    <mergeCell ref="L14:M14"/>
    <mergeCell ref="P14:Q14"/>
    <mergeCell ref="N14:O14"/>
    <mergeCell ref="J14:K14"/>
    <mergeCell ref="N15:O15"/>
    <mergeCell ref="F14:G14"/>
    <mergeCell ref="F15:G15"/>
    <mergeCell ref="H14:I14"/>
    <mergeCell ref="F13:G13"/>
    <mergeCell ref="L13:M13"/>
    <mergeCell ref="H13:I13"/>
    <mergeCell ref="J13:K13"/>
    <mergeCell ref="L15:M15"/>
    <mergeCell ref="H15:I15"/>
    <mergeCell ref="J15:K15"/>
    <mergeCell ref="V24:Y24"/>
    <mergeCell ref="N13:O13"/>
    <mergeCell ref="P13:Q13"/>
    <mergeCell ref="R11:S11"/>
    <mergeCell ref="R12:S12"/>
    <mergeCell ref="R13:S13"/>
    <mergeCell ref="T11:U11"/>
    <mergeCell ref="T12:U12"/>
    <mergeCell ref="T13:U13"/>
    <mergeCell ref="R14:S14"/>
    <mergeCell ref="R15:S15"/>
    <mergeCell ref="H29:I29"/>
    <mergeCell ref="T28:U28"/>
    <mergeCell ref="R28:S28"/>
    <mergeCell ref="R29:S29"/>
    <mergeCell ref="P15:Q15"/>
    <mergeCell ref="T29:U29"/>
    <mergeCell ref="P29:Q29"/>
    <mergeCell ref="H28:I28"/>
    <mergeCell ref="V25:W26"/>
    <mergeCell ref="A21:Y21"/>
    <mergeCell ref="L25:M26"/>
    <mergeCell ref="N25:O26"/>
    <mergeCell ref="J28:K28"/>
    <mergeCell ref="J29:K29"/>
    <mergeCell ref="T25:U26"/>
    <mergeCell ref="B28:C28"/>
    <mergeCell ref="D28:E28"/>
    <mergeCell ref="B29:C29"/>
    <mergeCell ref="D29:E29"/>
  </mergeCells>
  <phoneticPr fontId="13" type="noConversion"/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view="pageBreakPreview" topLeftCell="E1" zoomScaleNormal="75" zoomScaleSheetLayoutView="100" workbookViewId="0">
      <selection activeCell="C38" sqref="C38"/>
    </sheetView>
  </sheetViews>
  <sheetFormatPr baseColWidth="10" defaultRowHeight="12.75"/>
  <cols>
    <col min="1" max="1" width="24.7109375" style="41" customWidth="1"/>
    <col min="2" max="2" width="14.42578125" style="41" bestFit="1" customWidth="1"/>
    <col min="3" max="3" width="15.5703125" style="41" bestFit="1" customWidth="1"/>
    <col min="4" max="5" width="15.42578125" style="41" bestFit="1" customWidth="1"/>
    <col min="6" max="6" width="13.42578125" style="41" customWidth="1"/>
    <col min="7" max="7" width="14.85546875" style="41" bestFit="1" customWidth="1"/>
    <col min="8" max="9" width="14.85546875" style="41" customWidth="1"/>
    <col min="10" max="10" width="15.140625" style="41" bestFit="1" customWidth="1"/>
    <col min="11" max="12" width="15.140625" style="41" customWidth="1"/>
    <col min="13" max="16384" width="11.42578125" style="41"/>
  </cols>
  <sheetData>
    <row r="1" spans="1:12" ht="18">
      <c r="A1" s="630" t="s">
        <v>180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20.25" customHeight="1">
      <c r="A3" s="631" t="s">
        <v>183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14.25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423"/>
    </row>
    <row r="5" spans="1:12" ht="26.25" customHeight="1" thickBot="1">
      <c r="A5" s="399"/>
      <c r="B5" s="400">
        <v>1950</v>
      </c>
      <c r="C5" s="400">
        <v>1960</v>
      </c>
      <c r="D5" s="400">
        <v>1970</v>
      </c>
      <c r="E5" s="400">
        <v>1981</v>
      </c>
      <c r="F5" s="400">
        <v>1991</v>
      </c>
      <c r="G5" s="401">
        <v>2001</v>
      </c>
      <c r="H5" s="402">
        <v>2011</v>
      </c>
      <c r="I5" s="402">
        <v>2012</v>
      </c>
      <c r="J5" s="402">
        <v>2013</v>
      </c>
      <c r="K5" s="402">
        <v>2014</v>
      </c>
      <c r="L5" s="402">
        <v>2015</v>
      </c>
    </row>
    <row r="6" spans="1:12">
      <c r="A6" s="154"/>
      <c r="B6" s="155"/>
      <c r="C6" s="156"/>
      <c r="D6" s="156"/>
      <c r="E6" s="156"/>
      <c r="F6" s="156"/>
      <c r="G6" s="157"/>
      <c r="I6" s="158"/>
      <c r="J6" s="158"/>
      <c r="K6" s="158"/>
      <c r="L6" s="158"/>
    </row>
    <row r="7" spans="1:12">
      <c r="A7" s="159" t="s">
        <v>93</v>
      </c>
      <c r="B7" s="160">
        <v>5357</v>
      </c>
      <c r="C7" s="160">
        <v>9502</v>
      </c>
      <c r="D7" s="160">
        <v>30779</v>
      </c>
      <c r="E7" s="160">
        <v>42684</v>
      </c>
      <c r="F7" s="160">
        <v>56316</v>
      </c>
      <c r="G7" s="160">
        <v>60396</v>
      </c>
      <c r="H7" s="425">
        <v>63540</v>
      </c>
      <c r="I7" s="161">
        <v>67715</v>
      </c>
      <c r="J7" s="161">
        <v>70230</v>
      </c>
      <c r="K7" s="161">
        <v>71178</v>
      </c>
      <c r="L7" s="161">
        <v>72436</v>
      </c>
    </row>
    <row r="8" spans="1:12">
      <c r="A8" s="159" t="s">
        <v>84</v>
      </c>
      <c r="B8" s="160">
        <v>922847</v>
      </c>
      <c r="C8" s="160">
        <v>964396</v>
      </c>
      <c r="D8" s="160">
        <v>851140</v>
      </c>
      <c r="E8" s="160">
        <v>756666</v>
      </c>
      <c r="F8" s="160">
        <v>738293</v>
      </c>
      <c r="G8" s="160">
        <v>714260</v>
      </c>
      <c r="H8" s="161">
        <v>676994</v>
      </c>
      <c r="I8" s="161">
        <v>672062</v>
      </c>
      <c r="J8" s="161">
        <v>668369</v>
      </c>
      <c r="K8" s="161">
        <v>663095</v>
      </c>
      <c r="L8" s="161">
        <v>661567</v>
      </c>
    </row>
    <row r="9" spans="1:12">
      <c r="A9" s="159" t="s">
        <v>85</v>
      </c>
      <c r="B9" s="160">
        <v>1472892</v>
      </c>
      <c r="C9" s="160">
        <v>1334468</v>
      </c>
      <c r="D9" s="160">
        <v>1098881</v>
      </c>
      <c r="E9" s="160">
        <v>932867</v>
      </c>
      <c r="F9" s="160">
        <v>827118</v>
      </c>
      <c r="G9" s="160">
        <v>796662</v>
      </c>
      <c r="H9" s="161">
        <v>753696</v>
      </c>
      <c r="I9" s="161">
        <v>751134</v>
      </c>
      <c r="J9" s="161">
        <v>740032</v>
      </c>
      <c r="K9" s="161">
        <v>736661</v>
      </c>
      <c r="L9" s="161">
        <v>735181</v>
      </c>
    </row>
    <row r="10" spans="1:12">
      <c r="A10" s="159" t="s">
        <v>86</v>
      </c>
      <c r="B10" s="160">
        <v>2306616</v>
      </c>
      <c r="C10" s="160">
        <v>2132502</v>
      </c>
      <c r="D10" s="160">
        <v>1753279</v>
      </c>
      <c r="E10" s="160">
        <v>1513792</v>
      </c>
      <c r="F10" s="160">
        <v>1457282</v>
      </c>
      <c r="G10" s="160">
        <v>1426139</v>
      </c>
      <c r="H10" s="161">
        <v>1327618</v>
      </c>
      <c r="I10" s="161">
        <v>1318188</v>
      </c>
      <c r="J10" s="161">
        <v>1295128</v>
      </c>
      <c r="K10" s="161">
        <v>1302915</v>
      </c>
      <c r="L10" s="161">
        <v>1279830</v>
      </c>
    </row>
    <row r="11" spans="1:12">
      <c r="A11" s="159" t="s">
        <v>96</v>
      </c>
      <c r="B11" s="160">
        <v>4712429</v>
      </c>
      <c r="C11" s="160">
        <v>4406789</v>
      </c>
      <c r="D11" s="160">
        <v>3924517</v>
      </c>
      <c r="E11" s="160">
        <v>3344622</v>
      </c>
      <c r="F11" s="160">
        <v>3187638</v>
      </c>
      <c r="G11" s="160">
        <v>3155455</v>
      </c>
      <c r="H11" s="161">
        <v>3166344</v>
      </c>
      <c r="I11" s="161">
        <v>3177319</v>
      </c>
      <c r="J11" s="161">
        <v>3118035</v>
      </c>
      <c r="K11" s="161">
        <v>3109507</v>
      </c>
      <c r="L11" s="161">
        <v>3105502</v>
      </c>
    </row>
    <row r="12" spans="1:12">
      <c r="A12" s="159" t="s">
        <v>87</v>
      </c>
      <c r="B12" s="160">
        <v>4054930</v>
      </c>
      <c r="C12" s="160">
        <v>4371489</v>
      </c>
      <c r="D12" s="160">
        <v>3721484</v>
      </c>
      <c r="E12" s="160">
        <v>3524103</v>
      </c>
      <c r="F12" s="160">
        <v>3394233</v>
      </c>
      <c r="G12" s="160">
        <v>3498499</v>
      </c>
      <c r="H12" s="161">
        <v>3914878</v>
      </c>
      <c r="I12" s="161">
        <v>3889239</v>
      </c>
      <c r="J12" s="161">
        <v>3921464</v>
      </c>
      <c r="K12" s="161">
        <v>3885669</v>
      </c>
      <c r="L12" s="161">
        <v>3861973</v>
      </c>
    </row>
    <row r="13" spans="1:12">
      <c r="A13" s="159" t="s">
        <v>88</v>
      </c>
      <c r="B13" s="160">
        <v>3360742</v>
      </c>
      <c r="C13" s="160">
        <v>3410424</v>
      </c>
      <c r="D13" s="160">
        <v>3783048</v>
      </c>
      <c r="E13" s="160">
        <v>3954716</v>
      </c>
      <c r="F13" s="160">
        <v>4102341</v>
      </c>
      <c r="G13" s="160">
        <v>4673214</v>
      </c>
      <c r="H13" s="161">
        <v>5119308</v>
      </c>
      <c r="I13" s="161">
        <v>5137125</v>
      </c>
      <c r="J13" s="161">
        <v>5034822</v>
      </c>
      <c r="K13" s="161">
        <v>5025279</v>
      </c>
      <c r="L13" s="161">
        <v>4983746</v>
      </c>
    </row>
    <row r="14" spans="1:12">
      <c r="A14" s="159" t="s">
        <v>95</v>
      </c>
      <c r="B14" s="160">
        <v>2657505</v>
      </c>
      <c r="C14" s="160">
        <v>3027992</v>
      </c>
      <c r="D14" s="160">
        <v>3833920</v>
      </c>
      <c r="E14" s="160">
        <v>4292069</v>
      </c>
      <c r="F14" s="160">
        <v>4979662</v>
      </c>
      <c r="G14" s="160">
        <v>5839977</v>
      </c>
      <c r="H14" s="161">
        <v>7499173</v>
      </c>
      <c r="I14" s="161">
        <v>7561192</v>
      </c>
      <c r="J14" s="161">
        <v>7593871</v>
      </c>
      <c r="K14" s="161">
        <v>7509883</v>
      </c>
      <c r="L14" s="161">
        <v>7522782</v>
      </c>
    </row>
    <row r="15" spans="1:12">
      <c r="A15" s="159" t="s">
        <v>89</v>
      </c>
      <c r="B15" s="160">
        <v>1884194</v>
      </c>
      <c r="C15" s="160">
        <v>2442326</v>
      </c>
      <c r="D15" s="160">
        <v>2469556</v>
      </c>
      <c r="E15" s="160">
        <v>3521466</v>
      </c>
      <c r="F15" s="160">
        <v>3773817</v>
      </c>
      <c r="G15" s="160">
        <v>4231284</v>
      </c>
      <c r="H15" s="161">
        <v>5857700</v>
      </c>
      <c r="I15" s="161">
        <v>5896687</v>
      </c>
      <c r="J15" s="161">
        <v>5965524</v>
      </c>
      <c r="K15" s="161">
        <v>5968029</v>
      </c>
      <c r="L15" s="161">
        <v>5961547</v>
      </c>
    </row>
    <row r="16" spans="1:12">
      <c r="A16" s="159" t="s">
        <v>90</v>
      </c>
      <c r="B16" s="160">
        <v>3332672</v>
      </c>
      <c r="C16" s="160">
        <v>4160188</v>
      </c>
      <c r="D16" s="160">
        <v>6396468</v>
      </c>
      <c r="E16" s="160">
        <v>8420510</v>
      </c>
      <c r="F16" s="160">
        <v>9542029</v>
      </c>
      <c r="G16" s="160">
        <v>9446485</v>
      </c>
      <c r="H16" s="161">
        <v>11186947</v>
      </c>
      <c r="I16" s="161">
        <v>11193750</v>
      </c>
      <c r="J16" s="161">
        <v>11160284</v>
      </c>
      <c r="K16" s="161">
        <v>11015433</v>
      </c>
      <c r="L16" s="161">
        <v>10979122</v>
      </c>
    </row>
    <row r="17" spans="1:19">
      <c r="A17" s="159" t="s">
        <v>94</v>
      </c>
      <c r="B17" s="160">
        <v>3407689</v>
      </c>
      <c r="C17" s="160">
        <v>4332860</v>
      </c>
      <c r="D17" s="160">
        <v>6092975</v>
      </c>
      <c r="E17" s="160">
        <v>7442765</v>
      </c>
      <c r="F17" s="160">
        <v>7405143</v>
      </c>
      <c r="G17" s="160">
        <v>7005000</v>
      </c>
      <c r="H17" s="161">
        <v>7624295</v>
      </c>
      <c r="I17" s="161">
        <v>7600910</v>
      </c>
      <c r="J17" s="161">
        <v>7562024</v>
      </c>
      <c r="K17" s="161">
        <v>7483692</v>
      </c>
      <c r="L17" s="161">
        <v>7460696</v>
      </c>
    </row>
    <row r="18" spans="1:19">
      <c r="A18" s="159"/>
      <c r="B18" s="160"/>
      <c r="C18" s="160"/>
      <c r="D18" s="160"/>
      <c r="E18" s="160"/>
      <c r="F18" s="160"/>
      <c r="G18" s="160"/>
      <c r="H18" s="161"/>
      <c r="I18" s="161"/>
      <c r="J18" s="161"/>
      <c r="K18" s="161"/>
      <c r="L18" s="161"/>
    </row>
    <row r="19" spans="1:19" ht="13.5" thickBot="1">
      <c r="A19" s="373" t="s">
        <v>27</v>
      </c>
      <c r="B19" s="374">
        <v>28117873</v>
      </c>
      <c r="C19" s="374">
        <v>30582936</v>
      </c>
      <c r="D19" s="374">
        <v>33956047</v>
      </c>
      <c r="E19" s="374">
        <v>37746260</v>
      </c>
      <c r="F19" s="374">
        <v>39463872</v>
      </c>
      <c r="G19" s="374">
        <v>40847371</v>
      </c>
      <c r="H19" s="375">
        <v>47190493</v>
      </c>
      <c r="I19" s="375">
        <v>47265321</v>
      </c>
      <c r="J19" s="375">
        <v>47129783</v>
      </c>
      <c r="K19" s="375">
        <v>46771341</v>
      </c>
      <c r="L19" s="375">
        <v>46624382</v>
      </c>
    </row>
    <row r="20" spans="1:19">
      <c r="A20" s="634" t="s">
        <v>387</v>
      </c>
      <c r="B20" s="634"/>
      <c r="C20" s="634"/>
      <c r="D20" s="163"/>
      <c r="E20" s="163"/>
      <c r="F20" s="163"/>
      <c r="G20" s="163"/>
      <c r="H20" s="163"/>
      <c r="I20" s="163"/>
      <c r="J20" s="163"/>
      <c r="K20" s="424"/>
    </row>
    <row r="21" spans="1:19">
      <c r="A21" s="635" t="s">
        <v>435</v>
      </c>
      <c r="B21" s="635"/>
      <c r="C21" s="44"/>
      <c r="E21" s="44"/>
    </row>
    <row r="22" spans="1:19">
      <c r="A22" s="632"/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/>
      <c r="Q22"/>
      <c r="R22"/>
      <c r="S22"/>
    </row>
    <row r="23" spans="1:19">
      <c r="A23" s="632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3"/>
      <c r="Q23" s="633"/>
      <c r="R23" s="633"/>
      <c r="S23" s="74"/>
    </row>
    <row r="24" spans="1:19">
      <c r="A24" s="632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/>
      <c r="Q24"/>
      <c r="R24"/>
      <c r="S24"/>
    </row>
    <row r="25" spans="1:19">
      <c r="A25" s="23"/>
      <c r="B25" s="23"/>
      <c r="C25" s="23"/>
      <c r="D25" s="23"/>
    </row>
    <row r="26" spans="1:19">
      <c r="A26" s="23"/>
      <c r="B26" s="23"/>
      <c r="C26" s="23"/>
      <c r="D26" s="23"/>
    </row>
    <row r="27" spans="1:19">
      <c r="A27" s="23"/>
      <c r="B27" s="23"/>
      <c r="C27" s="23"/>
      <c r="D27" s="23"/>
    </row>
    <row r="28" spans="1:19">
      <c r="A28" s="23"/>
      <c r="B28" s="23"/>
      <c r="C28" s="23"/>
      <c r="D28" s="23"/>
    </row>
    <row r="29" spans="1:19">
      <c r="A29" s="23"/>
      <c r="B29" s="23"/>
      <c r="C29" s="23"/>
      <c r="D29" s="23"/>
    </row>
    <row r="30" spans="1:19">
      <c r="A30" s="23"/>
      <c r="B30" s="23"/>
      <c r="C30" s="23"/>
      <c r="D30" s="23"/>
    </row>
    <row r="31" spans="1:19">
      <c r="A31" s="23"/>
      <c r="B31" s="23"/>
      <c r="C31" s="23"/>
      <c r="D31" s="23"/>
    </row>
    <row r="32" spans="1:19">
      <c r="A32" s="23"/>
      <c r="B32" s="23"/>
      <c r="C32" s="23"/>
      <c r="D32" s="23"/>
    </row>
    <row r="33" spans="1:4">
      <c r="A33" s="23"/>
      <c r="B33" s="23"/>
      <c r="C33" s="23"/>
      <c r="D33" s="23"/>
    </row>
    <row r="34" spans="1:4">
      <c r="A34" s="23"/>
      <c r="B34" s="23"/>
      <c r="C34" s="23"/>
      <c r="D34" s="23"/>
    </row>
    <row r="35" spans="1:4">
      <c r="A35" s="23"/>
      <c r="B35" s="23"/>
      <c r="C35" s="23"/>
      <c r="D35" s="23"/>
    </row>
    <row r="36" spans="1:4">
      <c r="A36" s="23"/>
      <c r="B36" s="23"/>
      <c r="C36" s="23"/>
      <c r="D36" s="23"/>
    </row>
    <row r="37" spans="1:4">
      <c r="A37" s="23"/>
      <c r="B37" s="23"/>
      <c r="C37" s="23"/>
      <c r="D37" s="23"/>
    </row>
    <row r="38" spans="1:4">
      <c r="A38" s="23"/>
      <c r="B38" s="23"/>
      <c r="C38" s="23"/>
      <c r="D38" s="23"/>
    </row>
    <row r="39" spans="1:4">
      <c r="A39" s="23"/>
      <c r="B39" s="23"/>
      <c r="C39" s="23"/>
      <c r="D39" s="23"/>
    </row>
  </sheetData>
  <mergeCells count="8">
    <mergeCell ref="A1:L1"/>
    <mergeCell ref="A3:L3"/>
    <mergeCell ref="A24:O24"/>
    <mergeCell ref="P23:R23"/>
    <mergeCell ref="A22:O22"/>
    <mergeCell ref="A23:O23"/>
    <mergeCell ref="A20:C20"/>
    <mergeCell ref="A21:B2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  <legacyDrawing r:id="rId2"/>
  <controls>
    <control shapeId="2049" r:id="rId3" name="Control 1"/>
    <control shapeId="2050" r:id="rId4" name="Control 2"/>
    <control shapeId="2051" r:id="rId5" name="Control 3"/>
    <control shapeId="2052" r:id="rId6" name="Control 4"/>
    <control shapeId="2053" r:id="rId7" name="Control 5"/>
    <control shapeId="2054" r:id="rId8" name="Control 6"/>
    <control shapeId="2055" r:id="rId9" name="Control 7"/>
  </control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27">
    <pageSetUpPr fitToPage="1"/>
  </sheetPr>
  <dimension ref="A1:Z53"/>
  <sheetViews>
    <sheetView showGridLines="0" view="pageBreakPreview" zoomScale="75" zoomScaleNormal="75" workbookViewId="0">
      <selection activeCell="A42" sqref="A42"/>
    </sheetView>
  </sheetViews>
  <sheetFormatPr baseColWidth="10" defaultColWidth="19.140625" defaultRowHeight="12.75"/>
  <cols>
    <col min="1" max="25" width="13.7109375" style="8" customWidth="1"/>
    <col min="26" max="16384" width="19.140625" style="8"/>
  </cols>
  <sheetData>
    <row r="1" spans="1:25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</row>
    <row r="3" spans="1:25" s="29" customFormat="1" ht="15">
      <c r="A3" s="943" t="s">
        <v>283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</row>
    <row r="4" spans="1:25" s="29" customFormat="1" ht="15">
      <c r="A4" s="943" t="s">
        <v>144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3"/>
      <c r="X4" s="943"/>
      <c r="Y4" s="943"/>
    </row>
    <row r="5" spans="1:25" ht="13.5" thickBo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1:25" s="532" customFormat="1" ht="21" customHeight="1">
      <c r="A6" s="531"/>
      <c r="B6" s="947" t="s">
        <v>3</v>
      </c>
      <c r="C6" s="948"/>
      <c r="D6" s="948"/>
      <c r="E6" s="949"/>
      <c r="F6" s="932" t="s">
        <v>261</v>
      </c>
      <c r="G6" s="933"/>
      <c r="H6" s="933"/>
      <c r="I6" s="934"/>
      <c r="J6" s="932" t="s">
        <v>221</v>
      </c>
      <c r="K6" s="933"/>
      <c r="L6" s="933"/>
      <c r="M6" s="934"/>
      <c r="N6" s="938" t="s">
        <v>222</v>
      </c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</row>
    <row r="7" spans="1:25" s="532" customFormat="1" ht="21" customHeight="1">
      <c r="A7" s="534" t="s">
        <v>1</v>
      </c>
      <c r="B7" s="928"/>
      <c r="C7" s="945"/>
      <c r="D7" s="945"/>
      <c r="E7" s="929"/>
      <c r="F7" s="935"/>
      <c r="G7" s="936"/>
      <c r="H7" s="936"/>
      <c r="I7" s="937"/>
      <c r="J7" s="935"/>
      <c r="K7" s="936"/>
      <c r="L7" s="936"/>
      <c r="M7" s="937"/>
      <c r="N7" s="940" t="s">
        <v>223</v>
      </c>
      <c r="O7" s="941"/>
      <c r="P7" s="941"/>
      <c r="Q7" s="942"/>
      <c r="R7" s="940" t="s">
        <v>224</v>
      </c>
      <c r="S7" s="941"/>
      <c r="T7" s="941"/>
      <c r="U7" s="942"/>
      <c r="V7" s="940" t="s">
        <v>325</v>
      </c>
      <c r="W7" s="941"/>
      <c r="X7" s="941"/>
      <c r="Y7" s="941"/>
    </row>
    <row r="8" spans="1:25" s="532" customFormat="1" ht="21" customHeight="1">
      <c r="A8" s="534"/>
      <c r="B8" s="923" t="s">
        <v>72</v>
      </c>
      <c r="C8" s="924"/>
      <c r="D8" s="950" t="s">
        <v>260</v>
      </c>
      <c r="E8" s="951"/>
      <c r="F8" s="923" t="s">
        <v>72</v>
      </c>
      <c r="G8" s="924"/>
      <c r="H8" s="923" t="s">
        <v>260</v>
      </c>
      <c r="I8" s="924"/>
      <c r="J8" s="923" t="s">
        <v>72</v>
      </c>
      <c r="K8" s="924"/>
      <c r="L8" s="923" t="s">
        <v>260</v>
      </c>
      <c r="M8" s="924"/>
      <c r="N8" s="923" t="s">
        <v>72</v>
      </c>
      <c r="O8" s="924"/>
      <c r="P8" s="923" t="s">
        <v>260</v>
      </c>
      <c r="Q8" s="924"/>
      <c r="R8" s="923" t="s">
        <v>72</v>
      </c>
      <c r="S8" s="924"/>
      <c r="T8" s="923" t="s">
        <v>260</v>
      </c>
      <c r="U8" s="924"/>
      <c r="V8" s="923" t="s">
        <v>72</v>
      </c>
      <c r="W8" s="924"/>
      <c r="X8" s="923" t="s">
        <v>260</v>
      </c>
      <c r="Y8" s="944"/>
    </row>
    <row r="9" spans="1:25" s="532" customFormat="1" ht="21" customHeight="1">
      <c r="A9" s="534"/>
      <c r="B9" s="925"/>
      <c r="C9" s="926"/>
      <c r="D9" s="952"/>
      <c r="E9" s="953"/>
      <c r="F9" s="925"/>
      <c r="G9" s="926"/>
      <c r="H9" s="925"/>
      <c r="I9" s="926"/>
      <c r="J9" s="925"/>
      <c r="K9" s="926"/>
      <c r="L9" s="925"/>
      <c r="M9" s="926"/>
      <c r="N9" s="928"/>
      <c r="O9" s="929"/>
      <c r="P9" s="928"/>
      <c r="Q9" s="929"/>
      <c r="R9" s="928"/>
      <c r="S9" s="929"/>
      <c r="T9" s="928"/>
      <c r="U9" s="929"/>
      <c r="V9" s="928"/>
      <c r="W9" s="929"/>
      <c r="X9" s="928"/>
      <c r="Y9" s="945"/>
    </row>
    <row r="10" spans="1:25" s="532" customFormat="1" ht="35.25" customHeight="1" thickBot="1">
      <c r="A10" s="535"/>
      <c r="B10" s="261" t="s">
        <v>4</v>
      </c>
      <c r="C10" s="261" t="s">
        <v>5</v>
      </c>
      <c r="D10" s="261" t="s">
        <v>4</v>
      </c>
      <c r="E10" s="261" t="s">
        <v>5</v>
      </c>
      <c r="F10" s="261" t="s">
        <v>4</v>
      </c>
      <c r="G10" s="261" t="s">
        <v>5</v>
      </c>
      <c r="H10" s="261" t="s">
        <v>4</v>
      </c>
      <c r="I10" s="261" t="s">
        <v>5</v>
      </c>
      <c r="J10" s="261" t="s">
        <v>4</v>
      </c>
      <c r="K10" s="261" t="s">
        <v>5</v>
      </c>
      <c r="L10" s="261" t="s">
        <v>4</v>
      </c>
      <c r="M10" s="261" t="s">
        <v>5</v>
      </c>
      <c r="N10" s="261" t="s">
        <v>4</v>
      </c>
      <c r="O10" s="261" t="s">
        <v>5</v>
      </c>
      <c r="P10" s="261" t="s">
        <v>4</v>
      </c>
      <c r="Q10" s="261" t="s">
        <v>5</v>
      </c>
      <c r="R10" s="261" t="s">
        <v>4</v>
      </c>
      <c r="S10" s="261" t="s">
        <v>5</v>
      </c>
      <c r="T10" s="261" t="s">
        <v>4</v>
      </c>
      <c r="U10" s="261" t="s">
        <v>5</v>
      </c>
      <c r="V10" s="261" t="s">
        <v>4</v>
      </c>
      <c r="W10" s="261" t="s">
        <v>5</v>
      </c>
      <c r="X10" s="261" t="s">
        <v>4</v>
      </c>
      <c r="Y10" s="262" t="s">
        <v>5</v>
      </c>
    </row>
    <row r="11" spans="1:25" ht="14.25">
      <c r="A11" s="494" t="s">
        <v>470</v>
      </c>
      <c r="B11" s="849">
        <v>664.1</v>
      </c>
      <c r="C11" s="850"/>
      <c r="D11" s="849">
        <v>395.04</v>
      </c>
      <c r="E11" s="850"/>
      <c r="F11" s="849">
        <v>66.5</v>
      </c>
      <c r="G11" s="850"/>
      <c r="H11" s="849">
        <v>386.26</v>
      </c>
      <c r="I11" s="850"/>
      <c r="J11" s="849">
        <v>359.3</v>
      </c>
      <c r="K11" s="850"/>
      <c r="L11" s="849">
        <v>438.82</v>
      </c>
      <c r="M11" s="850"/>
      <c r="N11" s="849">
        <v>210.4</v>
      </c>
      <c r="O11" s="850"/>
      <c r="P11" s="849">
        <v>345.58</v>
      </c>
      <c r="Q11" s="850"/>
      <c r="R11" s="849">
        <v>24.62</v>
      </c>
      <c r="S11" s="850"/>
      <c r="T11" s="849">
        <v>218.04</v>
      </c>
      <c r="U11" s="850"/>
      <c r="V11" s="849">
        <v>3.23</v>
      </c>
      <c r="W11" s="850"/>
      <c r="X11" s="849">
        <v>277.18</v>
      </c>
      <c r="Y11" s="851"/>
    </row>
    <row r="12" spans="1:25" ht="14.25">
      <c r="A12" s="494" t="s">
        <v>471</v>
      </c>
      <c r="B12" s="930">
        <v>659.5</v>
      </c>
      <c r="C12" s="931"/>
      <c r="D12" s="930">
        <v>416.15</v>
      </c>
      <c r="E12" s="931"/>
      <c r="F12" s="930">
        <v>66.099999999999994</v>
      </c>
      <c r="G12" s="931"/>
      <c r="H12" s="930">
        <v>406.28</v>
      </c>
      <c r="I12" s="931"/>
      <c r="J12" s="930">
        <v>356.8</v>
      </c>
      <c r="K12" s="931"/>
      <c r="L12" s="930">
        <v>461.36</v>
      </c>
      <c r="M12" s="931"/>
      <c r="N12" s="930">
        <v>209.1</v>
      </c>
      <c r="O12" s="931"/>
      <c r="P12" s="930">
        <v>364.18</v>
      </c>
      <c r="Q12" s="955"/>
      <c r="R12" s="930">
        <v>24.29</v>
      </c>
      <c r="S12" s="931"/>
      <c r="T12" s="930">
        <v>241.98</v>
      </c>
      <c r="U12" s="931"/>
      <c r="V12" s="849">
        <v>3.19</v>
      </c>
      <c r="W12" s="850"/>
      <c r="X12" s="849">
        <v>296.95999999999998</v>
      </c>
      <c r="Y12" s="851"/>
    </row>
    <row r="13" spans="1:25">
      <c r="A13" s="237">
        <v>2006</v>
      </c>
      <c r="B13" s="213">
        <v>314.04775000000001</v>
      </c>
      <c r="C13" s="213">
        <v>342.97183333333334</v>
      </c>
      <c r="D13" s="213">
        <v>482.55095354395417</v>
      </c>
      <c r="E13" s="213">
        <v>395.44315038261158</v>
      </c>
      <c r="F13" s="213">
        <v>39.508666666666663</v>
      </c>
      <c r="G13" s="213">
        <v>26.672750000000001</v>
      </c>
      <c r="H13" s="213">
        <v>445.87319811686888</v>
      </c>
      <c r="I13" s="213">
        <v>394.79183155092744</v>
      </c>
      <c r="J13" s="213">
        <v>248.33525</v>
      </c>
      <c r="K13" s="213">
        <v>107.51233333333333</v>
      </c>
      <c r="L13" s="213">
        <v>510.03297428241331</v>
      </c>
      <c r="M13" s="213">
        <v>426.75723622406122</v>
      </c>
      <c r="N13" s="213">
        <v>13.73775</v>
      </c>
      <c r="O13" s="213">
        <v>194.06299999999999</v>
      </c>
      <c r="P13" s="213">
        <v>292.01833136187997</v>
      </c>
      <c r="Q13" s="213">
        <v>387.06572498363931</v>
      </c>
      <c r="R13" s="213">
        <f>12.4660833333333-1.5</f>
        <v>10.9660833333333</v>
      </c>
      <c r="S13" s="213">
        <f>14.72375-1.7</f>
        <v>13.023750000000001</v>
      </c>
      <c r="T13" s="213">
        <v>261.32875863175411</v>
      </c>
      <c r="U13" s="213">
        <v>278.34732863570758</v>
      </c>
      <c r="V13" s="849">
        <v>3.17</v>
      </c>
      <c r="W13" s="850"/>
      <c r="X13" s="849">
        <v>315.74</v>
      </c>
      <c r="Y13" s="851"/>
    </row>
    <row r="14" spans="1:25">
      <c r="A14" s="237">
        <v>2007</v>
      </c>
      <c r="B14" s="213">
        <v>306.89999999999998</v>
      </c>
      <c r="C14" s="213">
        <v>345.1</v>
      </c>
      <c r="D14" s="213">
        <v>504.06</v>
      </c>
      <c r="E14" s="213">
        <v>413.8</v>
      </c>
      <c r="F14" s="213">
        <v>38.799999999999997</v>
      </c>
      <c r="G14" s="213">
        <v>28.3</v>
      </c>
      <c r="H14" s="213">
        <v>462.84</v>
      </c>
      <c r="I14" s="213">
        <v>407.32</v>
      </c>
      <c r="J14" s="213">
        <v>241.9</v>
      </c>
      <c r="K14" s="213">
        <v>109.8</v>
      </c>
      <c r="L14" s="213">
        <v>533.82000000000005</v>
      </c>
      <c r="M14" s="213">
        <v>444.84</v>
      </c>
      <c r="N14" s="213">
        <v>13.9</v>
      </c>
      <c r="O14" s="213">
        <v>192.5</v>
      </c>
      <c r="P14" s="213">
        <v>301.06</v>
      </c>
      <c r="Q14" s="213">
        <v>405.82</v>
      </c>
      <c r="R14" s="213">
        <f>12.4-1.5</f>
        <v>10.9</v>
      </c>
      <c r="S14" s="213">
        <f>14.5-1.6</f>
        <v>12.9</v>
      </c>
      <c r="T14" s="213">
        <v>280.2</v>
      </c>
      <c r="U14" s="213">
        <v>297.58</v>
      </c>
      <c r="V14" s="849">
        <v>3.13</v>
      </c>
      <c r="W14" s="850"/>
      <c r="X14" s="849">
        <v>335.96</v>
      </c>
      <c r="Y14" s="851"/>
    </row>
    <row r="15" spans="1:25">
      <c r="A15" s="237">
        <v>2008</v>
      </c>
      <c r="B15" s="213">
        <v>301.06383333333332</v>
      </c>
      <c r="C15" s="213">
        <v>347.70341666666667</v>
      </c>
      <c r="D15" s="213">
        <v>535.70626381005582</v>
      </c>
      <c r="E15" s="213">
        <v>440.25590507810654</v>
      </c>
      <c r="F15" s="213">
        <v>37.486916666666666</v>
      </c>
      <c r="G15" s="213">
        <v>29.616499999999998</v>
      </c>
      <c r="H15" s="213">
        <v>487.89672381253007</v>
      </c>
      <c r="I15" s="213">
        <v>426.9227055301381</v>
      </c>
      <c r="J15" s="213">
        <v>236.93358333333333</v>
      </c>
      <c r="K15" s="213">
        <v>113.47358333333332</v>
      </c>
      <c r="L15" s="213">
        <v>568.00928388159423</v>
      </c>
      <c r="M15" s="213">
        <v>471.1545561264993</v>
      </c>
      <c r="N15" s="213">
        <v>14.142083333333334</v>
      </c>
      <c r="O15" s="213">
        <v>190.17291666666665</v>
      </c>
      <c r="P15" s="213">
        <v>314.61911752747415</v>
      </c>
      <c r="Q15" s="213">
        <v>432.39408260464711</v>
      </c>
      <c r="R15" s="213">
        <v>12.021000000000001</v>
      </c>
      <c r="S15" s="213">
        <v>11.789083333333334</v>
      </c>
      <c r="T15" s="213">
        <v>310.35765486787011</v>
      </c>
      <c r="U15" s="213">
        <v>319.73350394786132</v>
      </c>
      <c r="V15" s="849">
        <v>3.13</v>
      </c>
      <c r="W15" s="850"/>
      <c r="X15" s="849">
        <v>360.16</v>
      </c>
      <c r="Y15" s="851"/>
    </row>
    <row r="16" spans="1:25">
      <c r="A16" s="237">
        <v>2009</v>
      </c>
      <c r="B16" s="213">
        <v>295.67158333333333</v>
      </c>
      <c r="C16" s="213">
        <v>349.9635833333333</v>
      </c>
      <c r="D16" s="213">
        <v>556.97867006157446</v>
      </c>
      <c r="E16" s="213">
        <v>460.32889741385003</v>
      </c>
      <c r="F16" s="213">
        <v>36.282166666666662</v>
      </c>
      <c r="G16" s="213">
        <v>30.518750000000001</v>
      </c>
      <c r="H16" s="213">
        <v>507.14769818046517</v>
      </c>
      <c r="I16" s="213">
        <v>442.08745544405764</v>
      </c>
      <c r="J16" s="213">
        <v>232.31508333333335</v>
      </c>
      <c r="K16" s="213">
        <v>117.46208333333333</v>
      </c>
      <c r="L16" s="213">
        <v>591.77633290061158</v>
      </c>
      <c r="M16" s="213">
        <v>486.74102842406592</v>
      </c>
      <c r="N16" s="213">
        <v>14.375166666666667</v>
      </c>
      <c r="O16" s="213">
        <v>187.51308333333336</v>
      </c>
      <c r="P16" s="213">
        <v>323.38537298118285</v>
      </c>
      <c r="Q16" s="213">
        <v>455.59133644896775</v>
      </c>
      <c r="R16" s="213">
        <v>12.200916666666666</v>
      </c>
      <c r="S16" s="213">
        <v>11.809166666666666</v>
      </c>
      <c r="T16" s="213">
        <v>326.91693288072616</v>
      </c>
      <c r="U16" s="213">
        <v>338.17468350857382</v>
      </c>
      <c r="V16" s="294">
        <v>0.49825000000000003</v>
      </c>
      <c r="W16" s="269">
        <v>2.6604999999999999</v>
      </c>
      <c r="X16" s="294">
        <v>334.09507108212074</v>
      </c>
      <c r="Y16" s="269">
        <v>379.49275136252578</v>
      </c>
    </row>
    <row r="17" spans="1:26">
      <c r="A17" s="237">
        <v>2010</v>
      </c>
      <c r="B17" s="213">
        <v>290.3</v>
      </c>
      <c r="C17" s="213">
        <v>351.7</v>
      </c>
      <c r="D17" s="213">
        <v>572.15</v>
      </c>
      <c r="E17" s="213">
        <v>474.6</v>
      </c>
      <c r="F17" s="213">
        <v>35.299999999999997</v>
      </c>
      <c r="G17" s="213">
        <v>31</v>
      </c>
      <c r="H17" s="213">
        <v>522.42999999999995</v>
      </c>
      <c r="I17" s="213">
        <v>452.13</v>
      </c>
      <c r="J17" s="213">
        <v>227.4</v>
      </c>
      <c r="K17" s="213">
        <v>121.5</v>
      </c>
      <c r="L17" s="213">
        <v>608.79999999999995</v>
      </c>
      <c r="M17" s="213">
        <v>496.41</v>
      </c>
      <c r="N17" s="213">
        <v>14.6</v>
      </c>
      <c r="O17" s="213">
        <v>184.7</v>
      </c>
      <c r="P17" s="213">
        <v>328.16</v>
      </c>
      <c r="Q17" s="213">
        <v>473.04</v>
      </c>
      <c r="R17" s="213">
        <v>12.4</v>
      </c>
      <c r="S17" s="213">
        <v>11.8</v>
      </c>
      <c r="T17" s="213">
        <v>339.55</v>
      </c>
      <c r="U17" s="213">
        <v>353.05</v>
      </c>
      <c r="V17" s="213">
        <v>0.5</v>
      </c>
      <c r="W17" s="213">
        <v>2.7</v>
      </c>
      <c r="X17" s="213">
        <v>338.56</v>
      </c>
      <c r="Y17" s="214">
        <v>388.07</v>
      </c>
    </row>
    <row r="18" spans="1:26" s="255" customFormat="1" ht="13.5" thickBot="1">
      <c r="A18" s="494" t="s">
        <v>412</v>
      </c>
      <c r="B18" s="270">
        <v>284.55399999999997</v>
      </c>
      <c r="C18" s="270">
        <v>352.49599999999998</v>
      </c>
      <c r="D18" s="270">
        <v>584.80999999999995</v>
      </c>
      <c r="E18" s="270">
        <v>484.42</v>
      </c>
      <c r="F18" s="270">
        <v>34.103999999999999</v>
      </c>
      <c r="G18" s="270">
        <v>30.882000000000001</v>
      </c>
      <c r="H18" s="270">
        <v>536.99</v>
      </c>
      <c r="I18" s="270">
        <v>462.77</v>
      </c>
      <c r="J18" s="270">
        <v>222.36600000000001</v>
      </c>
      <c r="K18" s="270">
        <v>125.294</v>
      </c>
      <c r="L18" s="270">
        <v>623.03</v>
      </c>
      <c r="M18" s="270">
        <v>506.29</v>
      </c>
      <c r="N18" s="270">
        <v>14.901</v>
      </c>
      <c r="O18" s="270">
        <v>181.87200000000001</v>
      </c>
      <c r="P18" s="270">
        <v>332.06</v>
      </c>
      <c r="Q18" s="270">
        <v>482.06</v>
      </c>
      <c r="R18" s="270">
        <v>12.596</v>
      </c>
      <c r="S18" s="270">
        <v>11.769</v>
      </c>
      <c r="T18" s="270">
        <v>349.64</v>
      </c>
      <c r="U18" s="270">
        <v>364.61</v>
      </c>
      <c r="V18" s="270">
        <v>0.58599999999999997</v>
      </c>
      <c r="W18" s="270">
        <v>2.6789999999999998</v>
      </c>
      <c r="X18" s="270">
        <v>344.98</v>
      </c>
      <c r="Y18" s="282">
        <v>398.05</v>
      </c>
    </row>
    <row r="19" spans="1:26" ht="28.5" customHeight="1">
      <c r="A19" s="956" t="s">
        <v>430</v>
      </c>
      <c r="B19" s="956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</row>
    <row r="20" spans="1:26">
      <c r="A20" s="813" t="s">
        <v>431</v>
      </c>
      <c r="B20" s="813"/>
      <c r="C20" s="813"/>
      <c r="D20" s="813"/>
      <c r="E20" s="813"/>
      <c r="F20" s="813"/>
      <c r="G20" s="813"/>
      <c r="H20" s="813"/>
      <c r="I20" s="390"/>
      <c r="J20" s="390"/>
      <c r="K20" s="390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</row>
    <row r="21" spans="1:26">
      <c r="A21" s="389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</row>
    <row r="22" spans="1:26">
      <c r="A22" s="122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</row>
    <row r="23" spans="1:26" ht="15">
      <c r="A23" s="943" t="s">
        <v>381</v>
      </c>
      <c r="B23" s="943"/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43"/>
      <c r="Q23" s="943"/>
      <c r="R23" s="943"/>
      <c r="S23" s="943"/>
      <c r="T23" s="943"/>
      <c r="U23" s="943"/>
      <c r="V23" s="943"/>
      <c r="W23" s="943"/>
      <c r="X23" s="943"/>
      <c r="Y23" s="943"/>
    </row>
    <row r="24" spans="1:26" ht="15">
      <c r="A24" s="943" t="s">
        <v>144</v>
      </c>
      <c r="B24" s="943"/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</row>
    <row r="25" spans="1:26" ht="13.5" thickBot="1">
      <c r="A25" s="954"/>
      <c r="B25" s="954"/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</row>
    <row r="26" spans="1:26" s="532" customFormat="1" ht="21" customHeight="1">
      <c r="A26" s="531"/>
      <c r="B26" s="947" t="s">
        <v>3</v>
      </c>
      <c r="C26" s="948"/>
      <c r="D26" s="948"/>
      <c r="E26" s="949"/>
      <c r="F26" s="932" t="s">
        <v>261</v>
      </c>
      <c r="G26" s="933"/>
      <c r="H26" s="933"/>
      <c r="I26" s="934"/>
      <c r="J26" s="932" t="s">
        <v>221</v>
      </c>
      <c r="K26" s="933"/>
      <c r="L26" s="933"/>
      <c r="M26" s="934"/>
      <c r="N26" s="938" t="s">
        <v>222</v>
      </c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</row>
    <row r="27" spans="1:26" s="532" customFormat="1" ht="21" customHeight="1">
      <c r="A27" s="533" t="s">
        <v>1</v>
      </c>
      <c r="B27" s="928"/>
      <c r="C27" s="945"/>
      <c r="D27" s="945"/>
      <c r="E27" s="929"/>
      <c r="F27" s="935"/>
      <c r="G27" s="936"/>
      <c r="H27" s="936"/>
      <c r="I27" s="937"/>
      <c r="J27" s="935"/>
      <c r="K27" s="936"/>
      <c r="L27" s="936"/>
      <c r="M27" s="937"/>
      <c r="N27" s="940" t="s">
        <v>223</v>
      </c>
      <c r="O27" s="941"/>
      <c r="P27" s="941"/>
      <c r="Q27" s="942"/>
      <c r="R27" s="940" t="s">
        <v>224</v>
      </c>
      <c r="S27" s="941"/>
      <c r="T27" s="941"/>
      <c r="U27" s="942"/>
      <c r="V27" s="940" t="s">
        <v>325</v>
      </c>
      <c r="W27" s="941"/>
      <c r="X27" s="941"/>
      <c r="Y27" s="941"/>
      <c r="Z27" s="536"/>
    </row>
    <row r="28" spans="1:26" s="532" customFormat="1" ht="21" customHeight="1">
      <c r="A28" s="534"/>
      <c r="B28" s="923" t="s">
        <v>72</v>
      </c>
      <c r="C28" s="924"/>
      <c r="D28" s="950" t="s">
        <v>260</v>
      </c>
      <c r="E28" s="951"/>
      <c r="F28" s="923" t="s">
        <v>72</v>
      </c>
      <c r="G28" s="924"/>
      <c r="H28" s="923" t="s">
        <v>260</v>
      </c>
      <c r="I28" s="924"/>
      <c r="J28" s="923" t="s">
        <v>72</v>
      </c>
      <c r="K28" s="924"/>
      <c r="L28" s="923" t="s">
        <v>260</v>
      </c>
      <c r="M28" s="924"/>
      <c r="N28" s="923" t="s">
        <v>72</v>
      </c>
      <c r="O28" s="924"/>
      <c r="P28" s="923" t="s">
        <v>260</v>
      </c>
      <c r="Q28" s="924"/>
      <c r="R28" s="923" t="s">
        <v>72</v>
      </c>
      <c r="S28" s="924"/>
      <c r="T28" s="923" t="s">
        <v>260</v>
      </c>
      <c r="U28" s="924"/>
      <c r="V28" s="923" t="s">
        <v>72</v>
      </c>
      <c r="W28" s="924"/>
      <c r="X28" s="923" t="s">
        <v>260</v>
      </c>
      <c r="Y28" s="944"/>
      <c r="Z28" s="536"/>
    </row>
    <row r="29" spans="1:26" s="532" customFormat="1" ht="21" customHeight="1">
      <c r="A29" s="534"/>
      <c r="B29" s="925"/>
      <c r="C29" s="926"/>
      <c r="D29" s="952"/>
      <c r="E29" s="953"/>
      <c r="F29" s="925"/>
      <c r="G29" s="926"/>
      <c r="H29" s="925"/>
      <c r="I29" s="926"/>
      <c r="J29" s="925"/>
      <c r="K29" s="926"/>
      <c r="L29" s="925"/>
      <c r="M29" s="926"/>
      <c r="N29" s="928"/>
      <c r="O29" s="929"/>
      <c r="P29" s="928"/>
      <c r="Q29" s="929"/>
      <c r="R29" s="928"/>
      <c r="S29" s="929"/>
      <c r="T29" s="928"/>
      <c r="U29" s="929"/>
      <c r="V29" s="925"/>
      <c r="W29" s="926"/>
      <c r="X29" s="925"/>
      <c r="Y29" s="946"/>
    </row>
    <row r="30" spans="1:26" s="532" customFormat="1" ht="30.75" customHeight="1" thickBot="1">
      <c r="A30" s="535"/>
      <c r="B30" s="261" t="s">
        <v>4</v>
      </c>
      <c r="C30" s="261" t="s">
        <v>5</v>
      </c>
      <c r="D30" s="261" t="s">
        <v>4</v>
      </c>
      <c r="E30" s="261" t="s">
        <v>5</v>
      </c>
      <c r="F30" s="261" t="s">
        <v>4</v>
      </c>
      <c r="G30" s="261" t="s">
        <v>5</v>
      </c>
      <c r="H30" s="261" t="s">
        <v>4</v>
      </c>
      <c r="I30" s="261" t="s">
        <v>5</v>
      </c>
      <c r="J30" s="261" t="s">
        <v>4</v>
      </c>
      <c r="K30" s="261" t="s">
        <v>5</v>
      </c>
      <c r="L30" s="261" t="s">
        <v>4</v>
      </c>
      <c r="M30" s="261" t="s">
        <v>5</v>
      </c>
      <c r="N30" s="261" t="s">
        <v>4</v>
      </c>
      <c r="O30" s="261" t="s">
        <v>5</v>
      </c>
      <c r="P30" s="261" t="s">
        <v>4</v>
      </c>
      <c r="Q30" s="261" t="s">
        <v>5</v>
      </c>
      <c r="R30" s="261" t="s">
        <v>4</v>
      </c>
      <c r="S30" s="261" t="s">
        <v>5</v>
      </c>
      <c r="T30" s="261" t="s">
        <v>4</v>
      </c>
      <c r="U30" s="261" t="s">
        <v>5</v>
      </c>
      <c r="V30" s="261" t="s">
        <v>4</v>
      </c>
      <c r="W30" s="261" t="s">
        <v>5</v>
      </c>
      <c r="X30" s="261" t="s">
        <v>4</v>
      </c>
      <c r="Y30" s="262" t="s">
        <v>5</v>
      </c>
    </row>
    <row r="31" spans="1:26" ht="14.25">
      <c r="A31" s="494" t="s">
        <v>470</v>
      </c>
      <c r="B31" s="849">
        <v>130.19999999999999</v>
      </c>
      <c r="C31" s="850"/>
      <c r="D31" s="849">
        <v>647.03</v>
      </c>
      <c r="E31" s="850"/>
      <c r="F31" s="849">
        <v>9.8000000000000007</v>
      </c>
      <c r="G31" s="850"/>
      <c r="H31" s="849">
        <v>632.91999999999996</v>
      </c>
      <c r="I31" s="850"/>
      <c r="J31" s="849">
        <v>54.5</v>
      </c>
      <c r="K31" s="850"/>
      <c r="L31" s="849">
        <v>819.47</v>
      </c>
      <c r="M31" s="850"/>
      <c r="N31" s="849">
        <v>44.2</v>
      </c>
      <c r="O31" s="850"/>
      <c r="P31" s="849">
        <v>432.18</v>
      </c>
      <c r="Q31" s="850"/>
      <c r="R31" s="849">
        <v>5.46</v>
      </c>
      <c r="S31" s="850"/>
      <c r="T31" s="849">
        <v>268.05</v>
      </c>
      <c r="U31" s="850"/>
      <c r="V31" s="849">
        <v>0.94</v>
      </c>
      <c r="W31" s="850"/>
      <c r="X31" s="849">
        <v>359.22</v>
      </c>
      <c r="Y31" s="851"/>
    </row>
    <row r="32" spans="1:26" ht="14.25">
      <c r="A32" s="494" t="s">
        <v>471</v>
      </c>
      <c r="B32" s="930">
        <v>130.30000000000001</v>
      </c>
      <c r="C32" s="931"/>
      <c r="D32" s="930">
        <v>680.5</v>
      </c>
      <c r="E32" s="931"/>
      <c r="F32" s="930">
        <v>9.6</v>
      </c>
      <c r="G32" s="931"/>
      <c r="H32" s="930">
        <v>663.15</v>
      </c>
      <c r="I32" s="931"/>
      <c r="J32" s="930">
        <v>54.9</v>
      </c>
      <c r="K32" s="931"/>
      <c r="L32" s="930">
        <v>861.72</v>
      </c>
      <c r="M32" s="931"/>
      <c r="N32" s="930">
        <v>44.5</v>
      </c>
      <c r="O32" s="931"/>
      <c r="P32" s="930">
        <v>454.44</v>
      </c>
      <c r="Q32" s="931"/>
      <c r="R32" s="930">
        <v>5.38</v>
      </c>
      <c r="S32" s="931"/>
      <c r="T32" s="930">
        <v>289.17</v>
      </c>
      <c r="U32" s="931"/>
      <c r="V32" s="849">
        <v>0.92</v>
      </c>
      <c r="W32" s="850"/>
      <c r="X32" s="849">
        <v>384.86</v>
      </c>
      <c r="Y32" s="851"/>
    </row>
    <row r="33" spans="1:25">
      <c r="A33" s="237">
        <v>2006</v>
      </c>
      <c r="B33" s="213">
        <v>79.878083333333322</v>
      </c>
      <c r="C33" s="213">
        <v>50.994666666666667</v>
      </c>
      <c r="D33" s="213">
        <v>869.50900422205939</v>
      </c>
      <c r="E33" s="213">
        <v>470.20031562124149</v>
      </c>
      <c r="F33" s="213">
        <v>8.7402499999999996</v>
      </c>
      <c r="G33" s="213">
        <v>0.80874999999999997</v>
      </c>
      <c r="H33" s="213">
        <v>709.85482880924462</v>
      </c>
      <c r="I33" s="213">
        <v>507.33458114374037</v>
      </c>
      <c r="J33" s="213">
        <v>66.911583333333326</v>
      </c>
      <c r="K33" s="213">
        <v>3.3925833333333335</v>
      </c>
      <c r="L33" s="213">
        <v>924.25270680587187</v>
      </c>
      <c r="M33" s="213">
        <v>517.02025079216924</v>
      </c>
      <c r="N33" s="213">
        <v>1.1318333333333332</v>
      </c>
      <c r="O33" s="213">
        <v>43.79175</v>
      </c>
      <c r="P33" s="213">
        <v>420.33086290678841</v>
      </c>
      <c r="Q33" s="213">
        <v>476.1961210920627</v>
      </c>
      <c r="R33" s="213">
        <v>2.64441666666667</v>
      </c>
      <c r="S33" s="213">
        <v>2.5515833333333298</v>
      </c>
      <c r="T33" s="213">
        <v>301.01262650472626</v>
      </c>
      <c r="U33" s="213">
        <v>319.79903911824312</v>
      </c>
      <c r="V33" s="849">
        <v>0.91</v>
      </c>
      <c r="W33" s="850"/>
      <c r="X33" s="849">
        <v>405.83</v>
      </c>
      <c r="Y33" s="851"/>
    </row>
    <row r="34" spans="1:25" s="10" customFormat="1">
      <c r="A34" s="237">
        <v>2007</v>
      </c>
      <c r="B34" s="213">
        <v>79.5</v>
      </c>
      <c r="C34" s="213">
        <v>51.5</v>
      </c>
      <c r="D34" s="213">
        <v>908.32</v>
      </c>
      <c r="E34" s="213">
        <v>492.04</v>
      </c>
      <c r="F34" s="213">
        <v>8.6</v>
      </c>
      <c r="G34" s="213">
        <v>0.9</v>
      </c>
      <c r="H34" s="213">
        <v>736.56</v>
      </c>
      <c r="I34" s="213">
        <v>525.11</v>
      </c>
      <c r="J34" s="213">
        <v>66.8</v>
      </c>
      <c r="K34" s="213">
        <v>3.5</v>
      </c>
      <c r="L34" s="213">
        <v>964.73</v>
      </c>
      <c r="M34" s="213">
        <v>537.41</v>
      </c>
      <c r="N34" s="213">
        <v>1.1000000000000001</v>
      </c>
      <c r="O34" s="213">
        <v>44.1</v>
      </c>
      <c r="P34" s="213">
        <v>435.78</v>
      </c>
      <c r="Q34" s="213">
        <v>497.79</v>
      </c>
      <c r="R34" s="213">
        <v>2.5499999999999998</v>
      </c>
      <c r="S34" s="213">
        <v>2.5499999999999998</v>
      </c>
      <c r="T34" s="213">
        <v>318.08</v>
      </c>
      <c r="U34" s="213">
        <v>341.31</v>
      </c>
      <c r="V34" s="849">
        <v>0.89</v>
      </c>
      <c r="W34" s="850"/>
      <c r="X34" s="849">
        <v>427.56</v>
      </c>
      <c r="Y34" s="851"/>
    </row>
    <row r="35" spans="1:25" s="10" customFormat="1">
      <c r="A35" s="237">
        <v>2008</v>
      </c>
      <c r="B35" s="213">
        <v>78.332583333333332</v>
      </c>
      <c r="C35" s="213">
        <v>52.771333333333338</v>
      </c>
      <c r="D35" s="213">
        <v>968.49389163300498</v>
      </c>
      <c r="E35" s="213">
        <v>523.2009714712533</v>
      </c>
      <c r="F35" s="213">
        <v>8.4123333333333346</v>
      </c>
      <c r="G35" s="213">
        <v>1.0210833333333333</v>
      </c>
      <c r="H35" s="213">
        <v>779.55366852240763</v>
      </c>
      <c r="I35" s="213">
        <v>554.36532441034853</v>
      </c>
      <c r="J35" s="213">
        <v>66.508833333333328</v>
      </c>
      <c r="K35" s="213">
        <v>3.8696666666666664</v>
      </c>
      <c r="L35" s="213">
        <v>1023.8534944481059</v>
      </c>
      <c r="M35" s="213">
        <v>565.63384313894392</v>
      </c>
      <c r="N35" s="213">
        <v>0.46024999999999999</v>
      </c>
      <c r="O35" s="213">
        <v>44.977083333333333</v>
      </c>
      <c r="P35" s="213">
        <v>407.66353612167296</v>
      </c>
      <c r="Q35" s="213">
        <v>528.49234641715691</v>
      </c>
      <c r="R35" s="213">
        <v>2.2358333333333298</v>
      </c>
      <c r="S35" s="213">
        <v>1.8151666666666701</v>
      </c>
      <c r="T35" s="213">
        <v>340.73825504188648</v>
      </c>
      <c r="U35" s="213">
        <v>346.09444485321177</v>
      </c>
      <c r="V35" s="849">
        <v>0.9</v>
      </c>
      <c r="W35" s="850"/>
      <c r="X35" s="849">
        <v>453.68</v>
      </c>
      <c r="Y35" s="851"/>
    </row>
    <row r="36" spans="1:25" s="10" customFormat="1">
      <c r="A36" s="237">
        <v>2009</v>
      </c>
      <c r="B36" s="213">
        <v>77.999916666666678</v>
      </c>
      <c r="C36" s="213">
        <v>53.159500000000001</v>
      </c>
      <c r="D36" s="213">
        <v>1010.0666511182169</v>
      </c>
      <c r="E36" s="213">
        <v>547.79599099565144</v>
      </c>
      <c r="F36" s="213">
        <v>8.2029166666666669</v>
      </c>
      <c r="G36" s="213">
        <v>1.0548333333333333</v>
      </c>
      <c r="H36" s="213">
        <v>810.81947071671675</v>
      </c>
      <c r="I36" s="213">
        <v>581.08109495970939</v>
      </c>
      <c r="J36" s="213">
        <v>66.490416666666675</v>
      </c>
      <c r="K36" s="213">
        <v>4.1332500000000003</v>
      </c>
      <c r="L36" s="213">
        <v>1066.5409930629098</v>
      </c>
      <c r="M36" s="213">
        <v>585.96700074598277</v>
      </c>
      <c r="N36" s="213">
        <v>0.34083333333333332</v>
      </c>
      <c r="O36" s="213">
        <v>45.110833333333339</v>
      </c>
      <c r="P36" s="213">
        <v>388.99136919315407</v>
      </c>
      <c r="Q36" s="213">
        <v>553.22958576099609</v>
      </c>
      <c r="R36" s="213">
        <v>2.7032500000000002</v>
      </c>
      <c r="S36" s="213">
        <v>2.2189166666666664</v>
      </c>
      <c r="T36" s="213">
        <v>361.10581738031385</v>
      </c>
      <c r="U36" s="213">
        <v>369.13379877567883</v>
      </c>
      <c r="V36" s="294">
        <v>0.26250000000000001</v>
      </c>
      <c r="W36" s="269">
        <v>0.64166666666666661</v>
      </c>
      <c r="X36" s="294">
        <v>421.01089206349218</v>
      </c>
      <c r="Y36" s="269">
        <v>482.99474675324677</v>
      </c>
    </row>
    <row r="37" spans="1:25" s="255" customFormat="1">
      <c r="A37" s="237">
        <v>2010</v>
      </c>
      <c r="B37" s="213">
        <v>77.8</v>
      </c>
      <c r="C37" s="213">
        <v>53.4</v>
      </c>
      <c r="D37" s="213">
        <v>1037.24</v>
      </c>
      <c r="E37" s="213">
        <v>565.16999999999996</v>
      </c>
      <c r="F37" s="213">
        <v>8</v>
      </c>
      <c r="G37" s="213">
        <v>1.1000000000000001</v>
      </c>
      <c r="H37" s="213">
        <v>831.49</v>
      </c>
      <c r="I37" s="213">
        <v>593.41</v>
      </c>
      <c r="J37" s="213">
        <v>66.5</v>
      </c>
      <c r="K37" s="213">
        <v>4.4000000000000004</v>
      </c>
      <c r="L37" s="213">
        <v>1094.7</v>
      </c>
      <c r="M37" s="213">
        <v>600.79</v>
      </c>
      <c r="N37" s="213">
        <v>0.3</v>
      </c>
      <c r="O37" s="213">
        <v>45.1</v>
      </c>
      <c r="P37" s="213">
        <v>407</v>
      </c>
      <c r="Q37" s="213">
        <v>570.72</v>
      </c>
      <c r="R37" s="213">
        <v>2.7</v>
      </c>
      <c r="S37" s="213">
        <v>2.2000000000000002</v>
      </c>
      <c r="T37" s="213">
        <v>374.73</v>
      </c>
      <c r="U37" s="213">
        <v>386.77</v>
      </c>
      <c r="V37" s="213">
        <v>0.3</v>
      </c>
      <c r="W37" s="213">
        <v>0.7</v>
      </c>
      <c r="X37" s="213">
        <v>433.35</v>
      </c>
      <c r="Y37" s="214">
        <v>495.85</v>
      </c>
    </row>
    <row r="38" spans="1:25">
      <c r="A38" s="237">
        <v>2011</v>
      </c>
      <c r="B38" s="213">
        <v>77.649000000000001</v>
      </c>
      <c r="C38" s="213">
        <v>53.656999999999996</v>
      </c>
      <c r="D38" s="213">
        <v>1067.07</v>
      </c>
      <c r="E38" s="213">
        <v>579.36</v>
      </c>
      <c r="F38" s="213">
        <v>7.7210000000000001</v>
      </c>
      <c r="G38" s="213">
        <v>1.1020000000000001</v>
      </c>
      <c r="H38" s="213">
        <v>852.21</v>
      </c>
      <c r="I38" s="213">
        <v>603.53</v>
      </c>
      <c r="J38" s="213">
        <v>66.617999999999995</v>
      </c>
      <c r="K38" s="213">
        <v>4.6459999999999999</v>
      </c>
      <c r="L38" s="213">
        <v>1125.29</v>
      </c>
      <c r="M38" s="213">
        <v>615.70000000000005</v>
      </c>
      <c r="N38" s="213">
        <v>0.36599999999999999</v>
      </c>
      <c r="O38" s="213">
        <v>45.09</v>
      </c>
      <c r="P38" s="213">
        <v>416.65</v>
      </c>
      <c r="Q38" s="213">
        <v>584.36</v>
      </c>
      <c r="R38" s="213">
        <v>2.6850000000000001</v>
      </c>
      <c r="S38" s="213">
        <v>2.16</v>
      </c>
      <c r="T38" s="213">
        <v>388.78</v>
      </c>
      <c r="U38" s="213">
        <v>364.61</v>
      </c>
      <c r="V38" s="213">
        <v>0.25900000000000001</v>
      </c>
      <c r="W38" s="213">
        <v>0.66</v>
      </c>
      <c r="X38" s="213">
        <v>448.54</v>
      </c>
      <c r="Y38" s="214">
        <v>516.01</v>
      </c>
    </row>
    <row r="39" spans="1:25">
      <c r="A39" s="237">
        <v>2012</v>
      </c>
      <c r="B39" s="213">
        <v>77.260999999999996</v>
      </c>
      <c r="C39" s="213">
        <v>53.845999999999997</v>
      </c>
      <c r="D39" s="213">
        <v>1094.1600000000001</v>
      </c>
      <c r="E39" s="213">
        <v>593.79</v>
      </c>
      <c r="F39" s="213">
        <v>7.4850000000000003</v>
      </c>
      <c r="G39" s="213">
        <v>1.109</v>
      </c>
      <c r="H39" s="213">
        <v>870.45</v>
      </c>
      <c r="I39" s="213">
        <v>618.98</v>
      </c>
      <c r="J39" s="213">
        <v>66.385000000000005</v>
      </c>
      <c r="K39" s="213">
        <v>4.9390000000000001</v>
      </c>
      <c r="L39" s="213">
        <v>1154.46</v>
      </c>
      <c r="M39" s="213">
        <v>631.75</v>
      </c>
      <c r="N39" s="213">
        <v>0.39</v>
      </c>
      <c r="O39" s="213">
        <v>44.957000000000001</v>
      </c>
      <c r="P39" s="213">
        <v>422.72</v>
      </c>
      <c r="Q39" s="213">
        <v>598.69000000000005</v>
      </c>
      <c r="R39" s="213">
        <v>2.718</v>
      </c>
      <c r="S39" s="213">
        <v>2.1859999999999999</v>
      </c>
      <c r="T39" s="213">
        <v>400.51</v>
      </c>
      <c r="U39" s="213">
        <v>414.69</v>
      </c>
      <c r="V39" s="213">
        <v>0.28299999999999997</v>
      </c>
      <c r="W39" s="213">
        <v>0.65400000000000003</v>
      </c>
      <c r="X39" s="213">
        <v>453.64</v>
      </c>
      <c r="Y39" s="214">
        <v>525.96</v>
      </c>
    </row>
    <row r="40" spans="1:25">
      <c r="A40" s="237">
        <v>2013</v>
      </c>
      <c r="B40" s="213">
        <v>77.084000000000003</v>
      </c>
      <c r="C40" s="213">
        <v>54.042000000000002</v>
      </c>
      <c r="D40" s="213">
        <v>1123.82</v>
      </c>
      <c r="E40" s="213">
        <v>608.76</v>
      </c>
      <c r="F40" s="213">
        <v>7.2640000000000002</v>
      </c>
      <c r="G40" s="213">
        <v>1.0980000000000001</v>
      </c>
      <c r="H40" s="213">
        <v>591.70000000000005</v>
      </c>
      <c r="I40" s="213">
        <v>634.22</v>
      </c>
      <c r="J40" s="213">
        <v>66.308000000000007</v>
      </c>
      <c r="K40" s="213">
        <v>5.2370000000000001</v>
      </c>
      <c r="L40" s="213">
        <v>1186.6300000000001</v>
      </c>
      <c r="M40" s="213">
        <v>647.25</v>
      </c>
      <c r="N40" s="213">
        <v>0.41399999999999998</v>
      </c>
      <c r="O40" s="213">
        <v>44.795000000000002</v>
      </c>
      <c r="P40" s="213">
        <v>432.62</v>
      </c>
      <c r="Q40" s="213">
        <v>613.95000000000005</v>
      </c>
      <c r="R40" s="213">
        <v>2.7989999999999999</v>
      </c>
      <c r="S40" s="213">
        <v>2.2679999999999998</v>
      </c>
      <c r="T40" s="213">
        <v>411.19</v>
      </c>
      <c r="U40" s="213">
        <v>421.9</v>
      </c>
      <c r="V40" s="213">
        <v>0.3</v>
      </c>
      <c r="W40" s="213">
        <v>0.64400000000000002</v>
      </c>
      <c r="X40" s="213">
        <v>462.03</v>
      </c>
      <c r="Y40" s="214">
        <v>549.41</v>
      </c>
    </row>
    <row r="41" spans="1:25">
      <c r="A41" s="494">
        <v>2014</v>
      </c>
      <c r="B41" s="213">
        <v>76.587000000000003</v>
      </c>
      <c r="C41" s="213">
        <v>54.192</v>
      </c>
      <c r="D41" s="213">
        <v>1139.2</v>
      </c>
      <c r="E41" s="213">
        <v>614.23</v>
      </c>
      <c r="F41" s="213">
        <v>7.069</v>
      </c>
      <c r="G41" s="213">
        <v>1.054</v>
      </c>
      <c r="H41" s="213">
        <v>897.38</v>
      </c>
      <c r="I41" s="213">
        <v>644.95000000000005</v>
      </c>
      <c r="J41" s="213">
        <v>65.903999999999996</v>
      </c>
      <c r="K41" s="213">
        <v>5.5789999999999997</v>
      </c>
      <c r="L41" s="213">
        <v>1204.51</v>
      </c>
      <c r="M41" s="213">
        <v>651.92999999999995</v>
      </c>
      <c r="N41" s="213">
        <v>0.42799999999999999</v>
      </c>
      <c r="O41" s="213">
        <v>44.552999999999997</v>
      </c>
      <c r="P41" s="213">
        <v>439.63</v>
      </c>
      <c r="Q41" s="213">
        <v>619.6</v>
      </c>
      <c r="R41" s="213">
        <v>2.8679999999999999</v>
      </c>
      <c r="S41" s="213">
        <v>2.3530000000000002</v>
      </c>
      <c r="T41" s="213">
        <v>413.07</v>
      </c>
      <c r="U41" s="213">
        <v>425.83</v>
      </c>
      <c r="V41" s="213">
        <v>0.317</v>
      </c>
      <c r="W41" s="213">
        <v>0.65200000000000002</v>
      </c>
      <c r="X41" s="213">
        <v>470.82</v>
      </c>
      <c r="Y41" s="214">
        <v>555.11</v>
      </c>
    </row>
    <row r="42" spans="1:25" ht="13.5" thickBot="1">
      <c r="A42" s="492" t="s">
        <v>506</v>
      </c>
      <c r="B42" s="270">
        <v>75.775999999999996</v>
      </c>
      <c r="C42" s="270">
        <v>54.194000000000003</v>
      </c>
      <c r="D42" s="270">
        <v>1155.8499999999999</v>
      </c>
      <c r="E42" s="270">
        <v>620.16</v>
      </c>
      <c r="F42" s="270">
        <v>6.8860000000000001</v>
      </c>
      <c r="G42" s="270">
        <v>1.048</v>
      </c>
      <c r="H42" s="270">
        <v>907.8</v>
      </c>
      <c r="I42" s="270">
        <v>653.20000000000005</v>
      </c>
      <c r="J42" s="270">
        <v>65.224000000000004</v>
      </c>
      <c r="K42" s="270">
        <v>5.851</v>
      </c>
      <c r="L42" s="270">
        <v>1223.01</v>
      </c>
      <c r="M42" s="270">
        <v>658.8</v>
      </c>
      <c r="N42" s="270">
        <v>0.44500000000000001</v>
      </c>
      <c r="O42" s="270">
        <v>44.228999999999999</v>
      </c>
      <c r="P42" s="270">
        <v>447.44</v>
      </c>
      <c r="Q42" s="270">
        <v>625.48</v>
      </c>
      <c r="R42" s="270">
        <v>2.891</v>
      </c>
      <c r="S42" s="270">
        <v>2.4020000000000001</v>
      </c>
      <c r="T42" s="270">
        <v>416.95</v>
      </c>
      <c r="U42" s="270">
        <v>429.78</v>
      </c>
      <c r="V42" s="270">
        <v>0.33100000000000002</v>
      </c>
      <c r="W42" s="270">
        <v>0.66400000000000003</v>
      </c>
      <c r="X42" s="270">
        <v>487.85</v>
      </c>
      <c r="Y42" s="282">
        <v>561.66</v>
      </c>
    </row>
    <row r="43" spans="1:25" ht="24" customHeight="1">
      <c r="A43" s="215" t="s">
        <v>391</v>
      </c>
    </row>
    <row r="44" spans="1:25">
      <c r="A44" s="957" t="s">
        <v>439</v>
      </c>
      <c r="B44" s="957"/>
      <c r="C44" s="957"/>
      <c r="D44" s="957"/>
    </row>
    <row r="45" spans="1:25">
      <c r="A45" s="493"/>
    </row>
    <row r="53" spans="8:8">
      <c r="H53" s="8" t="s">
        <v>74</v>
      </c>
    </row>
  </sheetData>
  <mergeCells count="107">
    <mergeCell ref="A44:D44"/>
    <mergeCell ref="X35:Y35"/>
    <mergeCell ref="V33:W33"/>
    <mergeCell ref="V34:W34"/>
    <mergeCell ref="V35:W35"/>
    <mergeCell ref="X33:Y33"/>
    <mergeCell ref="X34:Y34"/>
    <mergeCell ref="B32:C32"/>
    <mergeCell ref="F28:G29"/>
    <mergeCell ref="D32:E32"/>
    <mergeCell ref="N32:O32"/>
    <mergeCell ref="P32:Q32"/>
    <mergeCell ref="J32:K32"/>
    <mergeCell ref="L32:M32"/>
    <mergeCell ref="F32:G32"/>
    <mergeCell ref="H32:I32"/>
    <mergeCell ref="H31:I31"/>
    <mergeCell ref="J31:K31"/>
    <mergeCell ref="R31:S31"/>
    <mergeCell ref="P31:Q31"/>
    <mergeCell ref="L31:M31"/>
    <mergeCell ref="X32:Y32"/>
    <mergeCell ref="V32:W32"/>
    <mergeCell ref="V31:W31"/>
    <mergeCell ref="L12:M12"/>
    <mergeCell ref="H12:I12"/>
    <mergeCell ref="R27:U27"/>
    <mergeCell ref="B12:C12"/>
    <mergeCell ref="D12:E12"/>
    <mergeCell ref="B28:C29"/>
    <mergeCell ref="D28:E29"/>
    <mergeCell ref="A19:Y19"/>
    <mergeCell ref="V13:W13"/>
    <mergeCell ref="X12:Y12"/>
    <mergeCell ref="X13:Y13"/>
    <mergeCell ref="V12:W12"/>
    <mergeCell ref="X28:Y29"/>
    <mergeCell ref="T28:U29"/>
    <mergeCell ref="P28:Q29"/>
    <mergeCell ref="V28:W29"/>
    <mergeCell ref="X15:Y15"/>
    <mergeCell ref="V14:W14"/>
    <mergeCell ref="X14:Y14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R7:U7"/>
    <mergeCell ref="D8:E9"/>
    <mergeCell ref="J8:K9"/>
    <mergeCell ref="N6:Y6"/>
    <mergeCell ref="J6:M7"/>
    <mergeCell ref="F6:I7"/>
    <mergeCell ref="P8:Q9"/>
    <mergeCell ref="X8:Y9"/>
    <mergeCell ref="V8:W9"/>
    <mergeCell ref="R8:S9"/>
    <mergeCell ref="T8:U9"/>
    <mergeCell ref="V11:W11"/>
    <mergeCell ref="F8:G9"/>
    <mergeCell ref="D11:E11"/>
    <mergeCell ref="N26:Y26"/>
    <mergeCell ref="V15:W15"/>
    <mergeCell ref="X11:Y11"/>
    <mergeCell ref="A23:Y23"/>
    <mergeCell ref="F12:G12"/>
    <mergeCell ref="F11:G11"/>
    <mergeCell ref="A24:Y24"/>
    <mergeCell ref="H11:I11"/>
    <mergeCell ref="J11:K11"/>
    <mergeCell ref="N12:O12"/>
    <mergeCell ref="P12:Q12"/>
    <mergeCell ref="R12:S12"/>
    <mergeCell ref="T11:U11"/>
    <mergeCell ref="T12:U12"/>
    <mergeCell ref="B11:C11"/>
    <mergeCell ref="R11:S11"/>
    <mergeCell ref="L11:M11"/>
    <mergeCell ref="P11:Q11"/>
    <mergeCell ref="N11:O11"/>
    <mergeCell ref="J12:K12"/>
    <mergeCell ref="F26:I27"/>
    <mergeCell ref="X31:Y31"/>
    <mergeCell ref="V27:Y27"/>
    <mergeCell ref="A20:H20"/>
    <mergeCell ref="B26:E27"/>
    <mergeCell ref="A25:Y25"/>
    <mergeCell ref="F31:G31"/>
    <mergeCell ref="H28:I29"/>
    <mergeCell ref="N28:O29"/>
    <mergeCell ref="T31:U31"/>
    <mergeCell ref="N31:O31"/>
    <mergeCell ref="B31:C31"/>
    <mergeCell ref="D31:E31"/>
    <mergeCell ref="J26:M27"/>
    <mergeCell ref="N27:Q27"/>
    <mergeCell ref="R32:S32"/>
    <mergeCell ref="T32:U32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codeName="Hoja28">
    <pageSetUpPr fitToPage="1"/>
  </sheetPr>
  <dimension ref="A1:P24"/>
  <sheetViews>
    <sheetView showGridLines="0" view="pageBreakPreview" zoomScale="75" zoomScaleNormal="75" workbookViewId="0">
      <selection activeCell="C38" sqref="C38"/>
    </sheetView>
  </sheetViews>
  <sheetFormatPr baseColWidth="10" defaultColWidth="19.140625" defaultRowHeight="12.75"/>
  <cols>
    <col min="1" max="1" width="16.28515625" style="6" customWidth="1"/>
    <col min="2" max="13" width="12.7109375" style="6" customWidth="1"/>
    <col min="14" max="14" width="16.42578125" style="6" customWidth="1"/>
    <col min="15" max="16384" width="19.140625" style="6"/>
  </cols>
  <sheetData>
    <row r="1" spans="1:16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15"/>
      <c r="K1" s="13"/>
      <c r="L1" s="13"/>
      <c r="M1" s="13"/>
      <c r="N1" s="13"/>
      <c r="O1" s="13"/>
      <c r="P1" s="13"/>
    </row>
    <row r="3" spans="1:16" s="30" customFormat="1" ht="15">
      <c r="A3" s="958" t="s">
        <v>284</v>
      </c>
      <c r="B3" s="958"/>
      <c r="C3" s="958"/>
      <c r="D3" s="958"/>
      <c r="E3" s="958"/>
      <c r="F3" s="958"/>
      <c r="G3" s="958"/>
      <c r="H3" s="958"/>
      <c r="I3" s="958"/>
      <c r="J3" s="34"/>
    </row>
    <row r="4" spans="1:16" s="30" customFormat="1" ht="17.25">
      <c r="A4" s="959" t="s">
        <v>330</v>
      </c>
      <c r="B4" s="959"/>
      <c r="C4" s="959"/>
      <c r="D4" s="959"/>
      <c r="E4" s="959"/>
      <c r="F4" s="959"/>
      <c r="G4" s="959"/>
      <c r="H4" s="959"/>
      <c r="I4" s="959"/>
      <c r="J4" s="34"/>
    </row>
    <row r="5" spans="1:16" ht="15">
      <c r="A5" s="960" t="s">
        <v>143</v>
      </c>
      <c r="B5" s="960"/>
      <c r="C5" s="960"/>
      <c r="D5" s="960"/>
      <c r="E5" s="960"/>
      <c r="F5" s="960"/>
      <c r="G5" s="960"/>
      <c r="H5" s="960"/>
      <c r="I5" s="960"/>
    </row>
    <row r="6" spans="1:16" ht="14.25" customHeight="1" thickBot="1">
      <c r="A6" s="242"/>
      <c r="B6" s="242"/>
      <c r="C6" s="242"/>
      <c r="D6" s="242"/>
      <c r="E6" s="242"/>
      <c r="F6" s="242"/>
      <c r="G6" s="242"/>
      <c r="H6" s="242"/>
      <c r="I6" s="242"/>
    </row>
    <row r="7" spans="1:16" s="497" customFormat="1" ht="24" customHeight="1">
      <c r="A7" s="961" t="s">
        <v>66</v>
      </c>
      <c r="B7" s="973" t="s">
        <v>496</v>
      </c>
      <c r="C7" s="961"/>
      <c r="D7" s="964" t="s">
        <v>73</v>
      </c>
      <c r="E7" s="965"/>
      <c r="F7" s="965"/>
      <c r="G7" s="966" t="s">
        <v>497</v>
      </c>
      <c r="H7" s="965"/>
      <c r="I7" s="965"/>
    </row>
    <row r="8" spans="1:16" s="497" customFormat="1" ht="24" customHeight="1">
      <c r="A8" s="962"/>
      <c r="B8" s="974"/>
      <c r="C8" s="962"/>
      <c r="D8" s="967" t="s">
        <v>69</v>
      </c>
      <c r="E8" s="968"/>
      <c r="F8" s="969" t="s">
        <v>68</v>
      </c>
      <c r="G8" s="967" t="s">
        <v>328</v>
      </c>
      <c r="H8" s="968"/>
      <c r="I8" s="971" t="s">
        <v>68</v>
      </c>
    </row>
    <row r="9" spans="1:16" s="497" customFormat="1" ht="24" customHeight="1" thickBot="1">
      <c r="A9" s="963"/>
      <c r="B9" s="498" t="s">
        <v>4</v>
      </c>
      <c r="C9" s="498" t="s">
        <v>5</v>
      </c>
      <c r="D9" s="498" t="s">
        <v>4</v>
      </c>
      <c r="E9" s="498" t="s">
        <v>5</v>
      </c>
      <c r="F9" s="970"/>
      <c r="G9" s="498" t="s">
        <v>4</v>
      </c>
      <c r="H9" s="498" t="s">
        <v>5</v>
      </c>
      <c r="I9" s="972"/>
    </row>
    <row r="10" spans="1:16" ht="30.75" customHeight="1">
      <c r="A10" s="243">
        <v>2005</v>
      </c>
      <c r="B10" s="213">
        <v>547.755</v>
      </c>
      <c r="C10" s="213">
        <v>556.17999999999995</v>
      </c>
      <c r="D10" s="213">
        <v>367.05900000000003</v>
      </c>
      <c r="E10" s="213">
        <v>319.97500000000002</v>
      </c>
      <c r="F10" s="213">
        <v>15.433999999999999</v>
      </c>
      <c r="G10" s="213">
        <v>168.673</v>
      </c>
      <c r="H10" s="213">
        <v>198.56200000000001</v>
      </c>
      <c r="I10" s="214">
        <v>8.6679999999999993</v>
      </c>
    </row>
    <row r="11" spans="1:16">
      <c r="A11" s="243">
        <v>2006</v>
      </c>
      <c r="B11" s="213">
        <v>552.15800000000002</v>
      </c>
      <c r="C11" s="213">
        <v>593.41099999999994</v>
      </c>
      <c r="D11" s="213">
        <v>376.32299999999998</v>
      </c>
      <c r="E11" s="213">
        <v>344.06099999999998</v>
      </c>
      <c r="F11" s="213">
        <v>17.222000000000001</v>
      </c>
      <c r="G11" s="213">
        <v>164.25200000000001</v>
      </c>
      <c r="H11" s="213">
        <v>209.58699999999999</v>
      </c>
      <c r="I11" s="214">
        <v>9.2720000000000002</v>
      </c>
    </row>
    <row r="12" spans="1:16">
      <c r="A12" s="243">
        <v>2007</v>
      </c>
      <c r="B12" s="213">
        <v>592.21699999999998</v>
      </c>
      <c r="C12" s="213">
        <v>654.07299999999998</v>
      </c>
      <c r="D12" s="213">
        <v>410.56299999999999</v>
      </c>
      <c r="E12" s="213">
        <v>369.642</v>
      </c>
      <c r="F12" s="213">
        <v>21.895</v>
      </c>
      <c r="G12" s="213">
        <v>167.167</v>
      </c>
      <c r="H12" s="213">
        <v>233.31800000000001</v>
      </c>
      <c r="I12" s="214">
        <v>12.038</v>
      </c>
    </row>
    <row r="13" spans="1:16">
      <c r="A13" s="243">
        <v>2008</v>
      </c>
      <c r="B13" s="213">
        <v>871.75</v>
      </c>
      <c r="C13" s="213">
        <v>776.61500000000001</v>
      </c>
      <c r="D13" s="213">
        <v>652.45500000000004</v>
      </c>
      <c r="E13" s="213">
        <v>448.42399999999998</v>
      </c>
      <c r="F13" s="213">
        <v>30.847999999999999</v>
      </c>
      <c r="G13" s="213">
        <v>204.023</v>
      </c>
      <c r="H13" s="213">
        <v>275.89699999999999</v>
      </c>
      <c r="I13" s="214">
        <v>15.475</v>
      </c>
    </row>
    <row r="14" spans="1:16">
      <c r="A14" s="243">
        <v>2009</v>
      </c>
      <c r="B14" s="213">
        <v>1438.579</v>
      </c>
      <c r="C14" s="213">
        <v>1083.7339999999999</v>
      </c>
      <c r="D14" s="213">
        <v>1022.299</v>
      </c>
      <c r="E14" s="213">
        <v>602.49300000000005</v>
      </c>
      <c r="F14" s="213">
        <v>55.7</v>
      </c>
      <c r="G14" s="213">
        <v>391.88</v>
      </c>
      <c r="H14" s="213">
        <v>410.09899999999999</v>
      </c>
      <c r="I14" s="214">
        <v>64</v>
      </c>
    </row>
    <row r="15" spans="1:16">
      <c r="A15" s="243">
        <v>2010</v>
      </c>
      <c r="B15" s="213">
        <v>1620.8</v>
      </c>
      <c r="C15" s="213">
        <v>1268.2</v>
      </c>
      <c r="D15" s="213">
        <v>897.7</v>
      </c>
      <c r="E15" s="213">
        <v>574.20000000000005</v>
      </c>
      <c r="F15" s="213">
        <v>51.6</v>
      </c>
      <c r="G15" s="213">
        <v>686.7</v>
      </c>
      <c r="H15" s="213">
        <v>604.79999999999995</v>
      </c>
      <c r="I15" s="214">
        <v>96.5</v>
      </c>
    </row>
    <row r="16" spans="1:16">
      <c r="A16" s="301">
        <v>2011</v>
      </c>
      <c r="B16" s="182">
        <v>1483.8</v>
      </c>
      <c r="C16" s="182">
        <v>1214.7</v>
      </c>
      <c r="D16" s="182">
        <v>782</v>
      </c>
      <c r="E16" s="182">
        <v>546</v>
      </c>
      <c r="F16" s="182">
        <v>46.8</v>
      </c>
      <c r="G16" s="182">
        <v>636</v>
      </c>
      <c r="H16" s="182">
        <v>548.20000000000005</v>
      </c>
      <c r="I16" s="191">
        <v>93.9</v>
      </c>
    </row>
    <row r="17" spans="1:13">
      <c r="A17" s="301">
        <v>2012</v>
      </c>
      <c r="B17" s="182">
        <v>1541.2</v>
      </c>
      <c r="C17" s="182">
        <v>1260.5999999999999</v>
      </c>
      <c r="D17" s="182">
        <v>800.6</v>
      </c>
      <c r="E17" s="182">
        <v>580.6</v>
      </c>
      <c r="F17" s="182">
        <v>51.814999999999998</v>
      </c>
      <c r="G17" s="182">
        <v>646.88699999999994</v>
      </c>
      <c r="H17" s="182">
        <v>539.9</v>
      </c>
      <c r="I17" s="191">
        <v>104</v>
      </c>
    </row>
    <row r="18" spans="1:13">
      <c r="A18" s="301">
        <v>2013</v>
      </c>
      <c r="B18" s="182">
        <v>1500</v>
      </c>
      <c r="C18" s="182">
        <v>1231.8</v>
      </c>
      <c r="D18" s="182">
        <v>736.6</v>
      </c>
      <c r="E18" s="182">
        <v>574.28899999999999</v>
      </c>
      <c r="F18" s="182">
        <v>51.3</v>
      </c>
      <c r="G18" s="182">
        <v>647.9</v>
      </c>
      <c r="H18" s="182">
        <v>532.70000000000005</v>
      </c>
      <c r="I18" s="191">
        <v>115.4</v>
      </c>
    </row>
    <row r="19" spans="1:13" s="330" customFormat="1">
      <c r="A19" s="301">
        <v>2014</v>
      </c>
      <c r="B19" s="182">
        <v>1296.5999999999999</v>
      </c>
      <c r="C19" s="182">
        <v>1118.2</v>
      </c>
      <c r="D19" s="182">
        <v>568.29999999999995</v>
      </c>
      <c r="E19" s="182">
        <v>491.5</v>
      </c>
      <c r="F19" s="182">
        <v>53.8</v>
      </c>
      <c r="G19" s="182">
        <v>599.20000000000005</v>
      </c>
      <c r="H19" s="182">
        <v>494</v>
      </c>
      <c r="I19" s="191">
        <v>118.7</v>
      </c>
    </row>
    <row r="20" spans="1:13" s="10" customFormat="1" ht="13.5" thickBot="1">
      <c r="A20" s="496" t="s">
        <v>483</v>
      </c>
      <c r="B20" s="183">
        <v>1045.049</v>
      </c>
      <c r="C20" s="183">
        <v>968.846</v>
      </c>
      <c r="D20" s="183">
        <v>426.39100000000002</v>
      </c>
      <c r="E20" s="183">
        <v>392.62200000000001</v>
      </c>
      <c r="F20" s="183">
        <v>48.264000000000003</v>
      </c>
      <c r="G20" s="183">
        <v>496.27800000000002</v>
      </c>
      <c r="H20" s="183">
        <v>440.05099999999999</v>
      </c>
      <c r="I20" s="194">
        <v>104.907</v>
      </c>
      <c r="K20" s="25"/>
    </row>
    <row r="21" spans="1:13">
      <c r="A21" s="794" t="s">
        <v>391</v>
      </c>
      <c r="B21" s="794"/>
      <c r="C21" s="794"/>
      <c r="D21" s="794"/>
      <c r="E21" s="215"/>
      <c r="F21" s="215"/>
      <c r="G21" s="215"/>
      <c r="H21" s="215"/>
      <c r="I21" s="228"/>
    </row>
    <row r="22" spans="1:13" ht="14.25">
      <c r="A22" s="276" t="s">
        <v>329</v>
      </c>
      <c r="B22" s="7"/>
      <c r="C22" s="7"/>
      <c r="F22" s="7"/>
      <c r="I22" s="7"/>
    </row>
    <row r="23" spans="1:13">
      <c r="A23" s="499" t="s">
        <v>428</v>
      </c>
      <c r="B23" s="302"/>
      <c r="C23" s="302"/>
      <c r="D23" s="302"/>
      <c r="E23" s="92"/>
      <c r="J23" s="22"/>
      <c r="K23" s="22"/>
      <c r="L23" s="22"/>
      <c r="M23" s="22"/>
    </row>
    <row r="24" spans="1:13">
      <c r="I24" s="22"/>
    </row>
  </sheetData>
  <mergeCells count="13">
    <mergeCell ref="A21:D21"/>
    <mergeCell ref="A1:I1"/>
    <mergeCell ref="A3:I3"/>
    <mergeCell ref="A4:I4"/>
    <mergeCell ref="A5:I5"/>
    <mergeCell ref="A7:A9"/>
    <mergeCell ref="D7:F7"/>
    <mergeCell ref="G7:I7"/>
    <mergeCell ref="D8:E8"/>
    <mergeCell ref="F8:F9"/>
    <mergeCell ref="G8:H8"/>
    <mergeCell ref="I8:I9"/>
    <mergeCell ref="B7:C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codeName="Hoja29">
    <pageSetUpPr fitToPage="1"/>
  </sheetPr>
  <dimension ref="A1:U24"/>
  <sheetViews>
    <sheetView showGridLines="0" view="pageBreakPreview" zoomScaleNormal="75" zoomScaleSheetLayoutView="100" workbookViewId="0">
      <selection activeCell="C38" sqref="C38"/>
    </sheetView>
  </sheetViews>
  <sheetFormatPr baseColWidth="10" defaultColWidth="19.140625" defaultRowHeight="12.75"/>
  <cols>
    <col min="1" max="6" width="10.7109375" style="6" customWidth="1"/>
    <col min="7" max="7" width="16.28515625" style="6" customWidth="1"/>
    <col min="8" max="8" width="13.4257812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515625" style="6" customWidth="1"/>
    <col min="16" max="18" width="12.7109375" style="6" customWidth="1"/>
    <col min="19" max="19" width="16.42578125" style="6" customWidth="1"/>
    <col min="20" max="16384" width="19.140625" style="6"/>
  </cols>
  <sheetData>
    <row r="1" spans="1:21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15"/>
      <c r="P1" s="13"/>
      <c r="Q1" s="13"/>
      <c r="R1" s="13"/>
      <c r="S1" s="13"/>
      <c r="T1" s="13"/>
      <c r="U1" s="13"/>
    </row>
    <row r="3" spans="1:21" s="30" customFormat="1" ht="17.25">
      <c r="A3" s="958" t="s">
        <v>326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34"/>
    </row>
    <row r="4" spans="1:21" ht="15">
      <c r="A4" s="960" t="s">
        <v>143</v>
      </c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</row>
    <row r="5" spans="1:21" ht="14.25" customHeight="1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21" ht="20.25" customHeight="1">
      <c r="A6" s="961" t="s">
        <v>66</v>
      </c>
      <c r="B6" s="980" t="s">
        <v>496</v>
      </c>
      <c r="C6" s="978" t="s">
        <v>73</v>
      </c>
      <c r="D6" s="979"/>
      <c r="E6" s="979"/>
      <c r="F6" s="979"/>
      <c r="G6" s="979"/>
      <c r="H6" s="979"/>
      <c r="I6" s="978" t="s">
        <v>497</v>
      </c>
      <c r="J6" s="979"/>
      <c r="K6" s="979"/>
      <c r="L6" s="979"/>
      <c r="M6" s="979"/>
      <c r="N6" s="979"/>
    </row>
    <row r="7" spans="1:21" ht="20.25" customHeight="1">
      <c r="A7" s="962"/>
      <c r="B7" s="981"/>
      <c r="C7" s="977" t="s">
        <v>499</v>
      </c>
      <c r="D7" s="968"/>
      <c r="E7" s="969" t="s">
        <v>68</v>
      </c>
      <c r="F7" s="969" t="s">
        <v>82</v>
      </c>
      <c r="G7" s="969" t="s">
        <v>29</v>
      </c>
      <c r="H7" s="969" t="s">
        <v>30</v>
      </c>
      <c r="I7" s="977" t="s">
        <v>499</v>
      </c>
      <c r="J7" s="968"/>
      <c r="K7" s="971" t="s">
        <v>68</v>
      </c>
      <c r="L7" s="969" t="s">
        <v>82</v>
      </c>
      <c r="M7" s="971" t="s">
        <v>29</v>
      </c>
      <c r="N7" s="971" t="s">
        <v>30</v>
      </c>
    </row>
    <row r="8" spans="1:21" ht="20.25" customHeight="1" thickBot="1">
      <c r="A8" s="963"/>
      <c r="B8" s="982"/>
      <c r="C8" s="244" t="s">
        <v>4</v>
      </c>
      <c r="D8" s="244" t="s">
        <v>5</v>
      </c>
      <c r="E8" s="970"/>
      <c r="F8" s="970"/>
      <c r="G8" s="970"/>
      <c r="H8" s="970"/>
      <c r="I8" s="244" t="s">
        <v>4</v>
      </c>
      <c r="J8" s="244" t="s">
        <v>5</v>
      </c>
      <c r="K8" s="972"/>
      <c r="L8" s="970"/>
      <c r="M8" s="972"/>
      <c r="N8" s="972"/>
    </row>
    <row r="9" spans="1:21" ht="25.5" customHeight="1">
      <c r="A9" s="243">
        <v>2005</v>
      </c>
      <c r="B9" s="182">
        <v>1103.9349999999999</v>
      </c>
      <c r="C9" s="213">
        <v>367.05900000000003</v>
      </c>
      <c r="D9" s="213">
        <v>319.97500000000002</v>
      </c>
      <c r="E9" s="213">
        <v>15.433999999999999</v>
      </c>
      <c r="F9" s="213">
        <v>111.541</v>
      </c>
      <c r="G9" s="213">
        <v>86.003</v>
      </c>
      <c r="H9" s="213">
        <v>471.28500000000003</v>
      </c>
      <c r="I9" s="182">
        <v>168.673</v>
      </c>
      <c r="J9" s="182">
        <v>198.56200000000001</v>
      </c>
      <c r="K9" s="214">
        <v>8.6679999999999993</v>
      </c>
      <c r="L9" s="214">
        <v>66.39</v>
      </c>
      <c r="M9" s="214">
        <v>38.396999999999998</v>
      </c>
      <c r="N9" s="214">
        <v>214.09399999999999</v>
      </c>
    </row>
    <row r="10" spans="1:21">
      <c r="A10" s="243">
        <v>2006</v>
      </c>
      <c r="B10" s="182">
        <v>1145.569</v>
      </c>
      <c r="C10" s="213">
        <v>376.32299999999998</v>
      </c>
      <c r="D10" s="213">
        <v>344.06099999999998</v>
      </c>
      <c r="E10" s="213">
        <v>17.222000000000001</v>
      </c>
      <c r="F10" s="213">
        <v>109.444</v>
      </c>
      <c r="G10" s="213">
        <v>90.316000000000003</v>
      </c>
      <c r="H10" s="213">
        <v>500.82</v>
      </c>
      <c r="I10" s="182">
        <v>164.25200000000001</v>
      </c>
      <c r="J10" s="182">
        <v>209.58699999999999</v>
      </c>
      <c r="K10" s="214">
        <v>9.2720000000000002</v>
      </c>
      <c r="L10" s="214">
        <v>64.078000000000003</v>
      </c>
      <c r="M10" s="214">
        <v>37.697000000000003</v>
      </c>
      <c r="N10" s="214">
        <v>221.04900000000001</v>
      </c>
    </row>
    <row r="11" spans="1:21">
      <c r="A11" s="243">
        <v>2007</v>
      </c>
      <c r="B11" s="182">
        <v>1246.29</v>
      </c>
      <c r="C11" s="213">
        <v>410.56299999999999</v>
      </c>
      <c r="D11" s="213">
        <v>369.642</v>
      </c>
      <c r="E11" s="213">
        <v>21.895</v>
      </c>
      <c r="F11" s="213">
        <v>104.4</v>
      </c>
      <c r="G11" s="213">
        <v>105.21</v>
      </c>
      <c r="H11" s="213">
        <v>546.4</v>
      </c>
      <c r="I11" s="182">
        <v>167.167</v>
      </c>
      <c r="J11" s="182">
        <v>233.31800000000001</v>
      </c>
      <c r="K11" s="214">
        <v>12.038</v>
      </c>
      <c r="L11" s="214">
        <v>66.8</v>
      </c>
      <c r="M11" s="214">
        <v>38.826999999999998</v>
      </c>
      <c r="N11" s="214">
        <v>235.7</v>
      </c>
    </row>
    <row r="12" spans="1:21">
      <c r="A12" s="243">
        <v>2008</v>
      </c>
      <c r="B12" s="182">
        <v>1648.366</v>
      </c>
      <c r="C12" s="213">
        <v>652.45500000000004</v>
      </c>
      <c r="D12" s="213">
        <v>448.42399999999998</v>
      </c>
      <c r="E12" s="213">
        <v>30.847999999999999</v>
      </c>
      <c r="F12" s="213">
        <v>131.6</v>
      </c>
      <c r="G12" s="213">
        <v>211.77</v>
      </c>
      <c r="H12" s="213">
        <v>724.4</v>
      </c>
      <c r="I12" s="182">
        <v>204.023</v>
      </c>
      <c r="J12" s="182">
        <v>275.89699999999999</v>
      </c>
      <c r="K12" s="214">
        <v>15.475</v>
      </c>
      <c r="L12" s="214">
        <v>71.400000000000006</v>
      </c>
      <c r="M12" s="214">
        <v>57.168999999999997</v>
      </c>
      <c r="N12" s="214">
        <v>285.7</v>
      </c>
    </row>
    <row r="13" spans="1:21">
      <c r="A13" s="243">
        <v>2009</v>
      </c>
      <c r="B13" s="182">
        <v>2522.3130000000001</v>
      </c>
      <c r="C13" s="213">
        <v>1022.299</v>
      </c>
      <c r="D13" s="213">
        <v>602.49300000000005</v>
      </c>
      <c r="E13" s="213">
        <v>55.7</v>
      </c>
      <c r="F13" s="213">
        <v>273.60000000000002</v>
      </c>
      <c r="G13" s="213">
        <v>393.9</v>
      </c>
      <c r="H13" s="213">
        <v>901.1</v>
      </c>
      <c r="I13" s="182">
        <v>391.88</v>
      </c>
      <c r="J13" s="182">
        <v>410.09899999999999</v>
      </c>
      <c r="K13" s="214">
        <v>64</v>
      </c>
      <c r="L13" s="214">
        <v>111</v>
      </c>
      <c r="M13" s="214">
        <v>143.69999999999999</v>
      </c>
      <c r="N13" s="214">
        <v>446.7</v>
      </c>
    </row>
    <row r="14" spans="1:21">
      <c r="A14" s="243">
        <v>2010</v>
      </c>
      <c r="B14" s="182">
        <v>2889</v>
      </c>
      <c r="C14" s="213">
        <v>897.7</v>
      </c>
      <c r="D14" s="213">
        <v>574.20000000000005</v>
      </c>
      <c r="E14" s="213">
        <v>51.6</v>
      </c>
      <c r="F14" s="213">
        <v>248.4</v>
      </c>
      <c r="G14" s="213">
        <v>323.3</v>
      </c>
      <c r="H14" s="213">
        <v>844.5</v>
      </c>
      <c r="I14" s="182">
        <v>686.7</v>
      </c>
      <c r="J14" s="182">
        <v>604.79999999999995</v>
      </c>
      <c r="K14" s="214">
        <v>96.5</v>
      </c>
      <c r="L14" s="214">
        <v>154.30000000000001</v>
      </c>
      <c r="M14" s="214">
        <v>262.7</v>
      </c>
      <c r="N14" s="214">
        <v>719.1</v>
      </c>
    </row>
    <row r="15" spans="1:21">
      <c r="A15" s="243">
        <v>2011</v>
      </c>
      <c r="B15" s="182">
        <v>2698.5</v>
      </c>
      <c r="C15" s="213">
        <v>782</v>
      </c>
      <c r="D15" s="213">
        <v>546</v>
      </c>
      <c r="E15" s="213">
        <v>46.8</v>
      </c>
      <c r="F15" s="213">
        <v>207.5</v>
      </c>
      <c r="G15" s="213">
        <v>256.7</v>
      </c>
      <c r="H15" s="213">
        <v>808.2</v>
      </c>
      <c r="I15" s="182">
        <v>636</v>
      </c>
      <c r="J15" s="182">
        <v>548.20000000000005</v>
      </c>
      <c r="K15" s="214">
        <v>93.9</v>
      </c>
      <c r="L15" s="214">
        <v>150.69999999999999</v>
      </c>
      <c r="M15" s="214">
        <v>235.9</v>
      </c>
      <c r="N15" s="214">
        <v>670.1</v>
      </c>
    </row>
    <row r="16" spans="1:21">
      <c r="A16" s="301">
        <v>2012</v>
      </c>
      <c r="B16" s="182">
        <v>2801.9</v>
      </c>
      <c r="C16" s="182">
        <v>800.6</v>
      </c>
      <c r="D16" s="182">
        <v>580.6</v>
      </c>
      <c r="E16" s="182">
        <v>51.814999999999998</v>
      </c>
      <c r="F16" s="182">
        <v>205.9</v>
      </c>
      <c r="G16" s="182">
        <v>238</v>
      </c>
      <c r="H16" s="182">
        <v>881.8</v>
      </c>
      <c r="I16" s="182">
        <v>646.9</v>
      </c>
      <c r="J16" s="182">
        <v>539.9</v>
      </c>
      <c r="K16" s="191">
        <v>104</v>
      </c>
      <c r="L16" s="191">
        <v>155.30000000000001</v>
      </c>
      <c r="M16" s="191">
        <v>225.1</v>
      </c>
      <c r="N16" s="191">
        <v>676.1</v>
      </c>
    </row>
    <row r="17" spans="1:18">
      <c r="A17" s="301">
        <v>2013</v>
      </c>
      <c r="B17" s="182">
        <v>2731.8</v>
      </c>
      <c r="C17" s="182">
        <v>736.6</v>
      </c>
      <c r="D17" s="182">
        <v>574.29999999999995</v>
      </c>
      <c r="E17" s="182">
        <v>51.3</v>
      </c>
      <c r="F17" s="182">
        <v>193.9</v>
      </c>
      <c r="G17" s="182">
        <v>184.2</v>
      </c>
      <c r="H17" s="182">
        <v>878.7</v>
      </c>
      <c r="I17" s="182">
        <v>647.9</v>
      </c>
      <c r="J17" s="182">
        <v>532.70000000000005</v>
      </c>
      <c r="K17" s="191">
        <v>115.4</v>
      </c>
      <c r="L17" s="191">
        <v>154.19999999999999</v>
      </c>
      <c r="M17" s="191">
        <v>210.7</v>
      </c>
      <c r="N17" s="191">
        <v>675.1</v>
      </c>
    </row>
    <row r="18" spans="1:18" s="330" customFormat="1">
      <c r="A18" s="301">
        <v>2014</v>
      </c>
      <c r="B18" s="182">
        <v>2414.8000000000002</v>
      </c>
      <c r="C18" s="182">
        <v>568.29999999999995</v>
      </c>
      <c r="D18" s="182">
        <v>491.5</v>
      </c>
      <c r="E18" s="182">
        <v>53.8</v>
      </c>
      <c r="F18" s="182">
        <v>146.69999999999999</v>
      </c>
      <c r="G18" s="182">
        <v>115.5</v>
      </c>
      <c r="H18" s="182">
        <v>741.8</v>
      </c>
      <c r="I18" s="182">
        <v>599.20000000000005</v>
      </c>
      <c r="J18" s="182">
        <v>494</v>
      </c>
      <c r="K18" s="191">
        <v>118.7</v>
      </c>
      <c r="L18" s="191">
        <v>141</v>
      </c>
      <c r="M18" s="191">
        <v>177.8</v>
      </c>
      <c r="N18" s="191">
        <v>631</v>
      </c>
    </row>
    <row r="19" spans="1:18" s="10" customFormat="1" ht="13.5" thickBot="1">
      <c r="A19" s="496" t="s">
        <v>483</v>
      </c>
      <c r="B19" s="183">
        <v>2101.75</v>
      </c>
      <c r="C19" s="183">
        <v>426.39100000000002</v>
      </c>
      <c r="D19" s="183">
        <v>392.62200000000001</v>
      </c>
      <c r="E19" s="183">
        <v>49.131</v>
      </c>
      <c r="F19" s="183">
        <v>104.51600000000001</v>
      </c>
      <c r="G19" s="183">
        <v>72.58</v>
      </c>
      <c r="H19" s="183">
        <v>610.66300000000001</v>
      </c>
      <c r="I19" s="183">
        <v>496.27800000000002</v>
      </c>
      <c r="J19" s="183">
        <v>440.05099999999999</v>
      </c>
      <c r="K19" s="194">
        <v>117.3</v>
      </c>
      <c r="L19" s="194">
        <v>121.5</v>
      </c>
      <c r="M19" s="194">
        <v>140.01</v>
      </c>
      <c r="N19" s="194">
        <v>576.23500000000001</v>
      </c>
      <c r="P19" s="25"/>
    </row>
    <row r="20" spans="1:18" s="132" customFormat="1" ht="11.25" customHeight="1">
      <c r="A20" s="794" t="s">
        <v>391</v>
      </c>
      <c r="B20" s="794"/>
      <c r="C20" s="794"/>
      <c r="D20" s="794"/>
      <c r="E20" s="794"/>
      <c r="F20" s="215"/>
      <c r="G20" s="215"/>
      <c r="H20" s="215"/>
      <c r="I20" s="215"/>
      <c r="J20" s="215"/>
      <c r="K20" s="228"/>
      <c r="L20" s="228"/>
      <c r="M20" s="228"/>
      <c r="N20" s="228"/>
    </row>
    <row r="21" spans="1:18">
      <c r="A21" s="976" t="s">
        <v>327</v>
      </c>
      <c r="B21" s="976"/>
      <c r="C21" s="976"/>
      <c r="D21" s="976"/>
      <c r="E21" s="976"/>
      <c r="F21" s="976"/>
      <c r="G21" s="976"/>
      <c r="H21" s="976"/>
      <c r="I21" s="976"/>
      <c r="J21" s="976"/>
      <c r="K21" s="976"/>
      <c r="L21" s="976"/>
      <c r="M21" s="976"/>
      <c r="N21" s="976"/>
    </row>
    <row r="22" spans="1:18" ht="26.25" customHeight="1">
      <c r="A22" s="975" t="s">
        <v>500</v>
      </c>
      <c r="B22" s="976"/>
      <c r="C22" s="976"/>
      <c r="D22" s="976"/>
      <c r="E22" s="976"/>
      <c r="F22" s="976"/>
      <c r="G22" s="976"/>
      <c r="H22" s="976"/>
      <c r="I22" s="976"/>
      <c r="J22" s="976"/>
      <c r="K22" s="976"/>
      <c r="L22" s="976"/>
      <c r="M22" s="976"/>
      <c r="N22" s="976"/>
    </row>
    <row r="23" spans="1:18">
      <c r="A23" s="302" t="s">
        <v>440</v>
      </c>
      <c r="B23" s="302"/>
      <c r="C23" s="302"/>
      <c r="D23" s="92"/>
      <c r="O23" s="22"/>
      <c r="P23" s="22"/>
      <c r="Q23" s="22"/>
      <c r="R23" s="22"/>
    </row>
    <row r="24" spans="1:18">
      <c r="K24" s="22"/>
      <c r="L24" s="22"/>
      <c r="M24" s="22"/>
      <c r="N24" s="22"/>
    </row>
  </sheetData>
  <mergeCells count="20">
    <mergeCell ref="A6:A8"/>
    <mergeCell ref="B6:B8"/>
    <mergeCell ref="I7:J7"/>
    <mergeCell ref="I6:N6"/>
    <mergeCell ref="E7:E8"/>
    <mergeCell ref="A22:N22"/>
    <mergeCell ref="A21:N21"/>
    <mergeCell ref="A20:E20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H7:H8"/>
    <mergeCell ref="N7:N8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codeName="Hoja30">
    <pageSetUpPr fitToPage="1"/>
  </sheetPr>
  <dimension ref="A1:M42"/>
  <sheetViews>
    <sheetView showGridLines="0" view="pageBreakPreview" zoomScale="75" zoomScaleNormal="75" zoomScaleSheetLayoutView="75" workbookViewId="0">
      <selection activeCell="J28" sqref="J28"/>
    </sheetView>
  </sheetViews>
  <sheetFormatPr baseColWidth="10" defaultColWidth="19.140625" defaultRowHeight="12.75"/>
  <cols>
    <col min="1" max="10" width="12.7109375" style="6" customWidth="1"/>
    <col min="11" max="11" width="6.140625" style="6" customWidth="1"/>
    <col min="12" max="16384" width="19.140625" style="6"/>
  </cols>
  <sheetData>
    <row r="1" spans="1:13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13"/>
      <c r="L1" s="13"/>
      <c r="M1" s="13"/>
    </row>
    <row r="3" spans="1:13" s="30" customFormat="1" ht="15">
      <c r="A3" s="958" t="s">
        <v>331</v>
      </c>
      <c r="B3" s="958"/>
      <c r="C3" s="958"/>
      <c r="D3" s="958"/>
      <c r="E3" s="958"/>
      <c r="F3" s="958"/>
      <c r="G3" s="958"/>
      <c r="H3" s="958"/>
      <c r="I3" s="958"/>
      <c r="J3" s="958"/>
      <c r="K3" s="353"/>
      <c r="L3" s="353"/>
    </row>
    <row r="4" spans="1:13" s="30" customFormat="1" ht="15">
      <c r="A4" s="958" t="s">
        <v>332</v>
      </c>
      <c r="B4" s="958"/>
      <c r="C4" s="958"/>
      <c r="D4" s="958"/>
      <c r="E4" s="958"/>
      <c r="F4" s="958"/>
      <c r="G4" s="958"/>
      <c r="H4" s="958"/>
      <c r="I4" s="958"/>
      <c r="J4" s="958"/>
    </row>
    <row r="5" spans="1:13" s="30" customFormat="1" ht="15">
      <c r="A5" s="958" t="s">
        <v>143</v>
      </c>
      <c r="B5" s="958"/>
      <c r="C5" s="958"/>
      <c r="D5" s="958"/>
      <c r="E5" s="958"/>
      <c r="F5" s="958"/>
      <c r="G5" s="958"/>
      <c r="H5" s="958"/>
      <c r="I5" s="958"/>
      <c r="J5" s="958"/>
    </row>
    <row r="6" spans="1:13" ht="13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3" s="497" customFormat="1" ht="16.5" customHeight="1">
      <c r="A7" s="500"/>
      <c r="B7" s="988" t="s">
        <v>3</v>
      </c>
      <c r="C7" s="989"/>
      <c r="D7" s="990"/>
      <c r="E7" s="988" t="s">
        <v>75</v>
      </c>
      <c r="F7" s="989"/>
      <c r="G7" s="990"/>
      <c r="H7" s="988" t="s">
        <v>76</v>
      </c>
      <c r="I7" s="989"/>
      <c r="J7" s="991"/>
    </row>
    <row r="8" spans="1:13" s="497" customFormat="1" ht="16.5" customHeight="1">
      <c r="A8" s="476" t="s">
        <v>66</v>
      </c>
      <c r="B8" s="501"/>
      <c r="C8" s="501" t="s">
        <v>77</v>
      </c>
      <c r="D8" s="501" t="s">
        <v>78</v>
      </c>
      <c r="E8" s="502"/>
      <c r="F8" s="501" t="s">
        <v>77</v>
      </c>
      <c r="G8" s="501" t="s">
        <v>78</v>
      </c>
      <c r="H8" s="502"/>
      <c r="I8" s="501" t="s">
        <v>77</v>
      </c>
      <c r="J8" s="477" t="s">
        <v>78</v>
      </c>
    </row>
    <row r="9" spans="1:13" s="497" customFormat="1" ht="16.5" customHeight="1">
      <c r="A9" s="476" t="s">
        <v>153</v>
      </c>
      <c r="B9" s="479" t="s">
        <v>3</v>
      </c>
      <c r="C9" s="479" t="s">
        <v>48</v>
      </c>
      <c r="D9" s="479" t="s">
        <v>48</v>
      </c>
      <c r="E9" s="479" t="s">
        <v>3</v>
      </c>
      <c r="F9" s="479" t="s">
        <v>48</v>
      </c>
      <c r="G9" s="479" t="s">
        <v>48</v>
      </c>
      <c r="H9" s="479" t="s">
        <v>3</v>
      </c>
      <c r="I9" s="479" t="s">
        <v>48</v>
      </c>
      <c r="J9" s="478" t="s">
        <v>48</v>
      </c>
    </row>
    <row r="10" spans="1:13" s="497" customFormat="1" ht="16.5" customHeight="1" thickBot="1">
      <c r="A10" s="503"/>
      <c r="B10" s="504"/>
      <c r="C10" s="480" t="s">
        <v>79</v>
      </c>
      <c r="D10" s="480" t="s">
        <v>79</v>
      </c>
      <c r="E10" s="504"/>
      <c r="F10" s="480" t="s">
        <v>79</v>
      </c>
      <c r="G10" s="480" t="s">
        <v>79</v>
      </c>
      <c r="H10" s="504"/>
      <c r="I10" s="480" t="s">
        <v>79</v>
      </c>
      <c r="J10" s="505" t="s">
        <v>79</v>
      </c>
    </row>
    <row r="11" spans="1:13">
      <c r="A11" s="243">
        <v>2005</v>
      </c>
      <c r="B11" s="213">
        <v>191.3</v>
      </c>
      <c r="C11" s="213">
        <v>153.4</v>
      </c>
      <c r="D11" s="213">
        <v>37.9</v>
      </c>
      <c r="E11" s="213" t="s">
        <v>0</v>
      </c>
      <c r="F11" s="213" t="s">
        <v>0</v>
      </c>
      <c r="G11" s="213" t="s">
        <v>0</v>
      </c>
      <c r="H11" s="213">
        <v>5.8</v>
      </c>
      <c r="I11" s="213">
        <v>3.8</v>
      </c>
      <c r="J11" s="214">
        <v>2</v>
      </c>
      <c r="K11" s="22"/>
    </row>
    <row r="12" spans="1:13">
      <c r="A12" s="243">
        <v>2006</v>
      </c>
      <c r="B12" s="213">
        <v>184.863</v>
      </c>
      <c r="C12" s="213">
        <v>147.922</v>
      </c>
      <c r="D12" s="213">
        <v>36.941000000000003</v>
      </c>
      <c r="E12" s="213" t="s">
        <v>0</v>
      </c>
      <c r="F12" s="213" t="s">
        <v>0</v>
      </c>
      <c r="G12" s="213" t="s">
        <v>0</v>
      </c>
      <c r="H12" s="213">
        <v>3.504</v>
      </c>
      <c r="I12" s="213">
        <v>2.181</v>
      </c>
      <c r="J12" s="214">
        <v>1.323</v>
      </c>
      <c r="K12" s="22"/>
    </row>
    <row r="13" spans="1:13">
      <c r="A13" s="243">
        <v>2007</v>
      </c>
      <c r="B13" s="213">
        <v>175.19</v>
      </c>
      <c r="C13" s="213">
        <v>143.59700000000001</v>
      </c>
      <c r="D13" s="213">
        <v>31.593</v>
      </c>
      <c r="E13" s="213" t="s">
        <v>0</v>
      </c>
      <c r="F13" s="213" t="s">
        <v>0</v>
      </c>
      <c r="G13" s="213" t="s">
        <v>0</v>
      </c>
      <c r="H13" s="213">
        <v>1.849</v>
      </c>
      <c r="I13" s="213">
        <v>1.196</v>
      </c>
      <c r="J13" s="214">
        <v>0.65400000000000003</v>
      </c>
      <c r="K13" s="22"/>
    </row>
    <row r="14" spans="1:13">
      <c r="A14" s="243">
        <v>2008</v>
      </c>
      <c r="B14" s="213">
        <v>166.26599999999999</v>
      </c>
      <c r="C14" s="213">
        <v>135.61799999999999</v>
      </c>
      <c r="D14" s="213">
        <v>30.648</v>
      </c>
      <c r="E14" s="213" t="s">
        <v>0</v>
      </c>
      <c r="F14" s="213" t="s">
        <v>0</v>
      </c>
      <c r="G14" s="213" t="s">
        <v>0</v>
      </c>
      <c r="H14" s="213">
        <v>0.82</v>
      </c>
      <c r="I14" s="213">
        <v>0.504</v>
      </c>
      <c r="J14" s="214">
        <v>0.316</v>
      </c>
      <c r="K14" s="22"/>
    </row>
    <row r="15" spans="1:13">
      <c r="A15" s="243">
        <v>2009</v>
      </c>
      <c r="B15" s="213">
        <v>158.91</v>
      </c>
      <c r="C15" s="213">
        <v>133.024</v>
      </c>
      <c r="D15" s="213">
        <v>25.885999999999999</v>
      </c>
      <c r="E15" s="213" t="s">
        <v>0</v>
      </c>
      <c r="F15" s="213" t="s">
        <v>0</v>
      </c>
      <c r="G15" s="213" t="s">
        <v>0</v>
      </c>
      <c r="H15" s="213">
        <v>0.245</v>
      </c>
      <c r="I15" s="213">
        <v>0.158</v>
      </c>
      <c r="J15" s="214">
        <v>8.6999999999999994E-2</v>
      </c>
      <c r="K15" s="22"/>
    </row>
    <row r="16" spans="1:13">
      <c r="A16" s="243">
        <v>2010</v>
      </c>
      <c r="B16" s="213">
        <v>153.761</v>
      </c>
      <c r="C16" s="213">
        <v>130.017</v>
      </c>
      <c r="D16" s="213">
        <v>23.744</v>
      </c>
      <c r="E16" s="213" t="s">
        <v>0</v>
      </c>
      <c r="F16" s="213" t="s">
        <v>0</v>
      </c>
      <c r="G16" s="213" t="s">
        <v>0</v>
      </c>
      <c r="H16" s="213">
        <v>2.3E-2</v>
      </c>
      <c r="I16" s="213">
        <v>1.2E-2</v>
      </c>
      <c r="J16" s="214">
        <v>1.0999999999999999E-2</v>
      </c>
      <c r="K16" s="22"/>
    </row>
    <row r="17" spans="1:11">
      <c r="A17" s="243">
        <v>2011</v>
      </c>
      <c r="B17" s="213">
        <v>147.19999999999999</v>
      </c>
      <c r="C17" s="213">
        <v>124</v>
      </c>
      <c r="D17" s="213">
        <v>23.2</v>
      </c>
      <c r="E17" s="221" t="s">
        <v>0</v>
      </c>
      <c r="F17" s="221" t="s">
        <v>0</v>
      </c>
      <c r="G17" s="221" t="s">
        <v>0</v>
      </c>
      <c r="H17" s="213" t="s">
        <v>0</v>
      </c>
      <c r="I17" s="213" t="s">
        <v>0</v>
      </c>
      <c r="J17" s="214" t="s">
        <v>0</v>
      </c>
      <c r="K17" s="22"/>
    </row>
    <row r="18" spans="1:11">
      <c r="A18" s="301">
        <v>2012</v>
      </c>
      <c r="B18" s="182">
        <v>140.19999999999999</v>
      </c>
      <c r="C18" s="182">
        <v>120.5</v>
      </c>
      <c r="D18" s="182">
        <v>19.7</v>
      </c>
      <c r="E18" s="303" t="s">
        <v>0</v>
      </c>
      <c r="F18" s="303" t="s">
        <v>0</v>
      </c>
      <c r="G18" s="303" t="s">
        <v>0</v>
      </c>
      <c r="H18" s="182" t="s">
        <v>0</v>
      </c>
      <c r="I18" s="182" t="s">
        <v>0</v>
      </c>
      <c r="J18" s="191" t="s">
        <v>0</v>
      </c>
      <c r="K18" s="22"/>
    </row>
    <row r="19" spans="1:11">
      <c r="A19" s="301">
        <v>2013</v>
      </c>
      <c r="B19" s="182">
        <v>133.30000000000001</v>
      </c>
      <c r="C19" s="182">
        <v>114.7</v>
      </c>
      <c r="D19" s="182">
        <v>18.7</v>
      </c>
      <c r="E19" s="303" t="s">
        <v>0</v>
      </c>
      <c r="F19" s="303" t="s">
        <v>0</v>
      </c>
      <c r="G19" s="303" t="s">
        <v>0</v>
      </c>
      <c r="H19" s="182" t="s">
        <v>0</v>
      </c>
      <c r="I19" s="182" t="s">
        <v>0</v>
      </c>
      <c r="J19" s="191" t="s">
        <v>0</v>
      </c>
      <c r="K19" s="22"/>
    </row>
    <row r="20" spans="1:11" s="330" customFormat="1">
      <c r="A20" s="301">
        <v>2014</v>
      </c>
      <c r="B20" s="182">
        <v>128.1</v>
      </c>
      <c r="C20" s="182">
        <v>109.2</v>
      </c>
      <c r="D20" s="182">
        <v>18.899999999999999</v>
      </c>
      <c r="E20" s="303" t="s">
        <v>0</v>
      </c>
      <c r="F20" s="303" t="s">
        <v>0</v>
      </c>
      <c r="G20" s="303" t="s">
        <v>0</v>
      </c>
      <c r="H20" s="182" t="s">
        <v>0</v>
      </c>
      <c r="I20" s="182" t="s">
        <v>0</v>
      </c>
      <c r="J20" s="191" t="s">
        <v>0</v>
      </c>
      <c r="K20" s="283"/>
    </row>
    <row r="21" spans="1:11" ht="12.75" customHeight="1" thickBot="1">
      <c r="A21" s="496" t="s">
        <v>483</v>
      </c>
      <c r="B21" s="183">
        <v>120.2</v>
      </c>
      <c r="C21" s="280" t="s">
        <v>495</v>
      </c>
      <c r="D21" s="280" t="s">
        <v>495</v>
      </c>
      <c r="E21" s="280" t="s">
        <v>495</v>
      </c>
      <c r="F21" s="280" t="s">
        <v>495</v>
      </c>
      <c r="G21" s="280" t="s">
        <v>495</v>
      </c>
      <c r="H21" s="280" t="s">
        <v>495</v>
      </c>
      <c r="I21" s="280" t="s">
        <v>495</v>
      </c>
      <c r="J21" s="575" t="s">
        <v>495</v>
      </c>
    </row>
    <row r="22" spans="1:11" ht="12.75" customHeight="1">
      <c r="A22" s="987"/>
      <c r="B22" s="987"/>
      <c r="C22" s="987"/>
      <c r="D22" s="987"/>
      <c r="E22" s="987"/>
      <c r="F22" s="987"/>
      <c r="G22" s="987"/>
      <c r="H22" s="246"/>
      <c r="I22" s="246"/>
      <c r="J22" s="246"/>
    </row>
    <row r="23" spans="1:11">
      <c r="A23" s="247" t="s">
        <v>74</v>
      </c>
      <c r="B23" s="247"/>
      <c r="C23" s="247"/>
      <c r="D23" s="247"/>
      <c r="E23" s="247"/>
      <c r="F23" s="247"/>
      <c r="G23" s="247"/>
    </row>
    <row r="24" spans="1:11" s="497" customFormat="1" ht="18" customHeight="1">
      <c r="A24" s="506"/>
      <c r="B24" s="984" t="s">
        <v>80</v>
      </c>
      <c r="C24" s="985"/>
      <c r="D24" s="986"/>
      <c r="E24" s="984" t="s">
        <v>81</v>
      </c>
      <c r="F24" s="985"/>
      <c r="G24" s="985"/>
    </row>
    <row r="25" spans="1:11" s="497" customFormat="1" ht="18" customHeight="1">
      <c r="A25" s="476" t="s">
        <v>66</v>
      </c>
      <c r="B25" s="502"/>
      <c r="C25" s="501" t="s">
        <v>77</v>
      </c>
      <c r="D25" s="501" t="s">
        <v>78</v>
      </c>
      <c r="E25" s="502"/>
      <c r="F25" s="501" t="s">
        <v>77</v>
      </c>
      <c r="G25" s="477" t="s">
        <v>78</v>
      </c>
    </row>
    <row r="26" spans="1:11" s="497" customFormat="1" ht="18" customHeight="1">
      <c r="A26" s="476" t="s">
        <v>153</v>
      </c>
      <c r="B26" s="479" t="s">
        <v>3</v>
      </c>
      <c r="C26" s="479" t="s">
        <v>48</v>
      </c>
      <c r="D26" s="479" t="s">
        <v>48</v>
      </c>
      <c r="E26" s="479" t="s">
        <v>3</v>
      </c>
      <c r="F26" s="479" t="s">
        <v>48</v>
      </c>
      <c r="G26" s="478" t="s">
        <v>48</v>
      </c>
    </row>
    <row r="27" spans="1:11" s="497" customFormat="1" ht="18" customHeight="1" thickBot="1">
      <c r="A27" s="503"/>
      <c r="B27" s="504"/>
      <c r="C27" s="480" t="s">
        <v>79</v>
      </c>
      <c r="D27" s="480" t="s">
        <v>79</v>
      </c>
      <c r="E27" s="504"/>
      <c r="F27" s="480" t="s">
        <v>79</v>
      </c>
      <c r="G27" s="505" t="s">
        <v>79</v>
      </c>
    </row>
    <row r="28" spans="1:11" ht="23.25" customHeight="1">
      <c r="A28" s="248">
        <v>2005</v>
      </c>
      <c r="B28" s="213">
        <v>124.7</v>
      </c>
      <c r="C28" s="213">
        <v>93.2</v>
      </c>
      <c r="D28" s="213">
        <v>31.4</v>
      </c>
      <c r="E28" s="213">
        <v>60.7</v>
      </c>
      <c r="F28" s="213">
        <v>56.4</v>
      </c>
      <c r="G28" s="214">
        <v>4.4000000000000004</v>
      </c>
    </row>
    <row r="29" spans="1:11">
      <c r="A29" s="248">
        <v>2006</v>
      </c>
      <c r="B29" s="213">
        <v>121</v>
      </c>
      <c r="C29" s="213">
        <v>89.4</v>
      </c>
      <c r="D29" s="213">
        <v>31.6</v>
      </c>
      <c r="E29" s="213">
        <v>60.4</v>
      </c>
      <c r="F29" s="213">
        <v>56.4</v>
      </c>
      <c r="G29" s="214">
        <v>4</v>
      </c>
    </row>
    <row r="30" spans="1:11">
      <c r="A30" s="248">
        <v>2007</v>
      </c>
      <c r="B30" s="213">
        <v>113.233</v>
      </c>
      <c r="C30" s="213">
        <v>85.98</v>
      </c>
      <c r="D30" s="213">
        <v>27.253</v>
      </c>
      <c r="E30" s="213">
        <v>60.107999999999997</v>
      </c>
      <c r="F30" s="213">
        <v>56.420999999999999</v>
      </c>
      <c r="G30" s="214">
        <v>3.6869999999999998</v>
      </c>
    </row>
    <row r="31" spans="1:11">
      <c r="A31" s="248">
        <v>2008</v>
      </c>
      <c r="B31" s="213">
        <v>106.429</v>
      </c>
      <c r="C31" s="213">
        <v>79.597999999999999</v>
      </c>
      <c r="D31" s="213">
        <v>26.831</v>
      </c>
      <c r="E31" s="213">
        <v>59.017000000000003</v>
      </c>
      <c r="F31" s="213">
        <v>55.515999999999998</v>
      </c>
      <c r="G31" s="214">
        <v>3.5009999999999999</v>
      </c>
    </row>
    <row r="32" spans="1:11">
      <c r="A32" s="248">
        <v>2009</v>
      </c>
      <c r="B32" s="213">
        <v>100.726</v>
      </c>
      <c r="C32" s="213">
        <v>77.962000000000003</v>
      </c>
      <c r="D32" s="213">
        <v>22.763999999999999</v>
      </c>
      <c r="E32" s="213">
        <v>57.939</v>
      </c>
      <c r="F32" s="213">
        <v>54.904000000000003</v>
      </c>
      <c r="G32" s="214">
        <v>3.0350000000000001</v>
      </c>
    </row>
    <row r="33" spans="1:10">
      <c r="A33" s="248">
        <v>2010</v>
      </c>
      <c r="B33" s="213">
        <v>96.625</v>
      </c>
      <c r="C33" s="213">
        <v>75.61</v>
      </c>
      <c r="D33" s="213">
        <v>21.013999999999999</v>
      </c>
      <c r="E33" s="213">
        <v>57.113</v>
      </c>
      <c r="F33" s="213">
        <v>54.395000000000003</v>
      </c>
      <c r="G33" s="214">
        <v>2.7189999999999999</v>
      </c>
    </row>
    <row r="34" spans="1:10">
      <c r="A34" s="243">
        <v>2011</v>
      </c>
      <c r="B34" s="213">
        <v>91.3</v>
      </c>
      <c r="C34" s="213">
        <v>71.099999999999994</v>
      </c>
      <c r="D34" s="213">
        <v>20.2</v>
      </c>
      <c r="E34" s="213">
        <v>55.9</v>
      </c>
      <c r="F34" s="213">
        <v>52.9</v>
      </c>
      <c r="G34" s="214">
        <v>2.9</v>
      </c>
    </row>
    <row r="35" spans="1:10">
      <c r="A35" s="304">
        <v>2012</v>
      </c>
      <c r="B35" s="182">
        <v>84.7</v>
      </c>
      <c r="C35" s="182">
        <v>67.900000000000006</v>
      </c>
      <c r="D35" s="182">
        <v>16.899999999999999</v>
      </c>
      <c r="E35" s="182">
        <v>55.542999999999999</v>
      </c>
      <c r="F35" s="182">
        <v>52.6</v>
      </c>
      <c r="G35" s="191">
        <v>2.8</v>
      </c>
    </row>
    <row r="36" spans="1:10" s="330" customFormat="1">
      <c r="A36" s="304">
        <v>2013</v>
      </c>
      <c r="B36" s="182">
        <v>79.099999999999994</v>
      </c>
      <c r="C36" s="182">
        <v>63.4</v>
      </c>
      <c r="D36" s="182">
        <v>15.6</v>
      </c>
      <c r="E36" s="182">
        <v>54.3</v>
      </c>
      <c r="F36" s="182">
        <v>51.3</v>
      </c>
      <c r="G36" s="191">
        <v>3</v>
      </c>
      <c r="H36" s="6"/>
      <c r="I36" s="6"/>
      <c r="J36" s="6"/>
    </row>
    <row r="37" spans="1:10" s="10" customFormat="1">
      <c r="A37" s="304">
        <v>2014</v>
      </c>
      <c r="B37" s="182">
        <v>74.5</v>
      </c>
      <c r="C37" s="182">
        <v>58.5</v>
      </c>
      <c r="D37" s="182">
        <v>16</v>
      </c>
      <c r="E37" s="182">
        <v>53.7</v>
      </c>
      <c r="F37" s="182">
        <v>50.7</v>
      </c>
      <c r="G37" s="191">
        <v>3</v>
      </c>
      <c r="H37" s="330"/>
      <c r="I37" s="330"/>
      <c r="J37" s="330"/>
    </row>
    <row r="38" spans="1:10" ht="13.5" thickBot="1">
      <c r="A38" s="507" t="s">
        <v>483</v>
      </c>
      <c r="B38" s="183">
        <v>67.400000000000006</v>
      </c>
      <c r="C38" s="280" t="s">
        <v>495</v>
      </c>
      <c r="D38" s="280" t="s">
        <v>495</v>
      </c>
      <c r="E38" s="183">
        <v>53.7</v>
      </c>
      <c r="F38" s="280" t="s">
        <v>495</v>
      </c>
      <c r="G38" s="575" t="s">
        <v>495</v>
      </c>
      <c r="H38" s="25"/>
      <c r="I38" s="10"/>
      <c r="J38" s="10"/>
    </row>
    <row r="39" spans="1:10" ht="20.25" customHeight="1">
      <c r="A39" s="794" t="s">
        <v>388</v>
      </c>
      <c r="B39" s="794"/>
      <c r="C39" s="794"/>
      <c r="D39" s="794"/>
      <c r="E39" s="215"/>
      <c r="F39" s="228"/>
      <c r="G39" s="227"/>
    </row>
    <row r="40" spans="1:10">
      <c r="A40" s="983" t="s">
        <v>437</v>
      </c>
      <c r="B40" s="957"/>
      <c r="C40" s="957"/>
      <c r="D40" s="957"/>
      <c r="E40" s="957"/>
    </row>
    <row r="41" spans="1:10">
      <c r="A41" s="574" t="s">
        <v>501</v>
      </c>
    </row>
    <row r="42" spans="1:10">
      <c r="E42" s="7"/>
    </row>
  </sheetData>
  <mergeCells count="12"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  <mergeCell ref="A22:G22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M24"/>
  <sheetViews>
    <sheetView showGridLines="0" view="pageBreakPreview" zoomScaleNormal="75" zoomScaleSheetLayoutView="100" workbookViewId="0">
      <selection activeCell="C38" sqref="C38"/>
    </sheetView>
  </sheetViews>
  <sheetFormatPr baseColWidth="10" defaultColWidth="19.140625" defaultRowHeight="12.75"/>
  <cols>
    <col min="1" max="10" width="12.7109375" style="6" customWidth="1"/>
    <col min="11" max="11" width="16.42578125" style="6" customWidth="1"/>
    <col min="12" max="16384" width="19.140625" style="6"/>
  </cols>
  <sheetData>
    <row r="1" spans="1:13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13"/>
      <c r="L1" s="13"/>
      <c r="M1" s="13"/>
    </row>
    <row r="3" spans="1:13" s="30" customFormat="1" ht="15">
      <c r="A3" s="958" t="s">
        <v>333</v>
      </c>
      <c r="B3" s="958"/>
      <c r="C3" s="958"/>
      <c r="D3" s="958"/>
      <c r="E3" s="958"/>
      <c r="F3" s="958"/>
      <c r="G3" s="958"/>
      <c r="H3" s="958"/>
      <c r="I3" s="958"/>
      <c r="J3" s="958"/>
      <c r="K3" s="353"/>
      <c r="L3" s="353"/>
    </row>
    <row r="4" spans="1:13" s="30" customFormat="1" ht="15">
      <c r="A4" s="958" t="s">
        <v>334</v>
      </c>
      <c r="B4" s="958"/>
      <c r="C4" s="958"/>
      <c r="D4" s="958"/>
      <c r="E4" s="958"/>
      <c r="F4" s="958"/>
      <c r="G4" s="958"/>
      <c r="H4" s="958"/>
      <c r="I4" s="958"/>
      <c r="J4" s="958"/>
    </row>
    <row r="5" spans="1:13" s="30" customFormat="1" ht="15">
      <c r="A5" s="958" t="s">
        <v>143</v>
      </c>
      <c r="B5" s="958"/>
      <c r="C5" s="958"/>
      <c r="D5" s="958"/>
      <c r="E5" s="958"/>
      <c r="F5" s="958"/>
      <c r="G5" s="958"/>
      <c r="H5" s="958"/>
      <c r="I5" s="958"/>
      <c r="J5" s="958"/>
    </row>
    <row r="6" spans="1:13" ht="13.5" thickBot="1">
      <c r="A6" s="245"/>
      <c r="B6" s="245"/>
      <c r="C6" s="245"/>
      <c r="D6" s="245"/>
      <c r="E6" s="245"/>
      <c r="F6" s="245"/>
      <c r="G6" s="245"/>
      <c r="H6" s="245"/>
      <c r="I6" s="245"/>
      <c r="J6" s="245"/>
    </row>
    <row r="7" spans="1:13" s="497" customFormat="1" ht="21.75" customHeight="1">
      <c r="A7" s="500"/>
      <c r="B7" s="988" t="s">
        <v>3</v>
      </c>
      <c r="C7" s="989"/>
      <c r="D7" s="990"/>
      <c r="E7" s="988" t="s">
        <v>4</v>
      </c>
      <c r="F7" s="989"/>
      <c r="G7" s="990"/>
      <c r="H7" s="988" t="s">
        <v>5</v>
      </c>
      <c r="I7" s="989"/>
      <c r="J7" s="991"/>
    </row>
    <row r="8" spans="1:13" s="497" customFormat="1" ht="21.75" customHeight="1">
      <c r="A8" s="476" t="s">
        <v>66</v>
      </c>
      <c r="B8" s="501"/>
      <c r="C8" s="501" t="s">
        <v>77</v>
      </c>
      <c r="D8" s="501" t="s">
        <v>78</v>
      </c>
      <c r="E8" s="502"/>
      <c r="F8" s="501" t="s">
        <v>77</v>
      </c>
      <c r="G8" s="501" t="s">
        <v>78</v>
      </c>
      <c r="H8" s="502"/>
      <c r="I8" s="501" t="s">
        <v>77</v>
      </c>
      <c r="J8" s="477" t="s">
        <v>78</v>
      </c>
    </row>
    <row r="9" spans="1:13" s="497" customFormat="1" ht="21.75" customHeight="1">
      <c r="A9" s="476" t="s">
        <v>153</v>
      </c>
      <c r="B9" s="479" t="s">
        <v>3</v>
      </c>
      <c r="C9" s="479" t="s">
        <v>48</v>
      </c>
      <c r="D9" s="479" t="s">
        <v>48</v>
      </c>
      <c r="E9" s="479" t="s">
        <v>3</v>
      </c>
      <c r="F9" s="479" t="s">
        <v>48</v>
      </c>
      <c r="G9" s="479" t="s">
        <v>48</v>
      </c>
      <c r="H9" s="479" t="s">
        <v>3</v>
      </c>
      <c r="I9" s="479" t="s">
        <v>48</v>
      </c>
      <c r="J9" s="478" t="s">
        <v>48</v>
      </c>
    </row>
    <row r="10" spans="1:13" s="497" customFormat="1" ht="21.75" customHeight="1" thickBot="1">
      <c r="A10" s="503"/>
      <c r="B10" s="504"/>
      <c r="C10" s="480" t="s">
        <v>79</v>
      </c>
      <c r="D10" s="480" t="s">
        <v>79</v>
      </c>
      <c r="E10" s="504"/>
      <c r="F10" s="480" t="s">
        <v>79</v>
      </c>
      <c r="G10" s="480" t="s">
        <v>79</v>
      </c>
      <c r="H10" s="504"/>
      <c r="I10" s="480" t="s">
        <v>79</v>
      </c>
      <c r="J10" s="505" t="s">
        <v>79</v>
      </c>
    </row>
    <row r="11" spans="1:13">
      <c r="A11" s="243">
        <v>2005</v>
      </c>
      <c r="B11" s="213">
        <v>191.2</v>
      </c>
      <c r="C11" s="213">
        <v>153.4</v>
      </c>
      <c r="D11" s="213">
        <v>37.799999999999997</v>
      </c>
      <c r="E11" s="213">
        <v>75.2</v>
      </c>
      <c r="F11" s="213">
        <v>55.1</v>
      </c>
      <c r="G11" s="213">
        <v>20.100000000000001</v>
      </c>
      <c r="H11" s="213">
        <v>116</v>
      </c>
      <c r="I11" s="213">
        <v>98.3</v>
      </c>
      <c r="J11" s="214">
        <v>17.7</v>
      </c>
      <c r="K11" s="22"/>
    </row>
    <row r="12" spans="1:13">
      <c r="A12" s="243">
        <v>2006</v>
      </c>
      <c r="B12" s="213">
        <v>184.8</v>
      </c>
      <c r="C12" s="213">
        <v>147.9</v>
      </c>
      <c r="D12" s="213">
        <v>36.9</v>
      </c>
      <c r="E12" s="213">
        <v>70.2</v>
      </c>
      <c r="F12" s="213">
        <v>51.4</v>
      </c>
      <c r="G12" s="213">
        <v>18.8</v>
      </c>
      <c r="H12" s="213">
        <v>114.6</v>
      </c>
      <c r="I12" s="213">
        <v>96.5</v>
      </c>
      <c r="J12" s="214">
        <v>18.100000000000001</v>
      </c>
      <c r="K12" s="22"/>
    </row>
    <row r="13" spans="1:13">
      <c r="A13" s="243">
        <v>2007</v>
      </c>
      <c r="B13" s="213">
        <v>175.2</v>
      </c>
      <c r="C13" s="213">
        <v>143.6</v>
      </c>
      <c r="D13" s="213">
        <v>31.6</v>
      </c>
      <c r="E13" s="213">
        <v>65.5</v>
      </c>
      <c r="F13" s="213">
        <v>49.8</v>
      </c>
      <c r="G13" s="213">
        <v>15.7</v>
      </c>
      <c r="H13" s="213">
        <v>109.7</v>
      </c>
      <c r="I13" s="213">
        <v>93.8</v>
      </c>
      <c r="J13" s="214">
        <v>15.9</v>
      </c>
      <c r="K13" s="22"/>
    </row>
    <row r="14" spans="1:13">
      <c r="A14" s="243">
        <v>2008</v>
      </c>
      <c r="B14" s="213">
        <v>166.28</v>
      </c>
      <c r="C14" s="213">
        <v>135.68</v>
      </c>
      <c r="D14" s="213">
        <v>30.6</v>
      </c>
      <c r="E14" s="213">
        <v>61.64</v>
      </c>
      <c r="F14" s="213">
        <v>46.14</v>
      </c>
      <c r="G14" s="213">
        <v>15.5</v>
      </c>
      <c r="H14" s="213">
        <v>104.64</v>
      </c>
      <c r="I14" s="213">
        <v>89.54</v>
      </c>
      <c r="J14" s="214">
        <v>15.1</v>
      </c>
      <c r="K14" s="22"/>
    </row>
    <row r="15" spans="1:13">
      <c r="A15" s="243">
        <v>2009</v>
      </c>
      <c r="B15" s="213">
        <v>158.91</v>
      </c>
      <c r="C15" s="213">
        <v>133.024</v>
      </c>
      <c r="D15" s="213">
        <v>25.885999999999999</v>
      </c>
      <c r="E15" s="213">
        <v>58.427</v>
      </c>
      <c r="F15" s="213">
        <v>45.234000000000002</v>
      </c>
      <c r="G15" s="213">
        <v>13.193</v>
      </c>
      <c r="H15" s="213">
        <v>100.483</v>
      </c>
      <c r="I15" s="213">
        <v>87.79</v>
      </c>
      <c r="J15" s="214">
        <v>12.693</v>
      </c>
      <c r="K15" s="22"/>
    </row>
    <row r="16" spans="1:13">
      <c r="A16" s="243">
        <v>2010</v>
      </c>
      <c r="B16" s="213">
        <v>153.761</v>
      </c>
      <c r="C16" s="213">
        <v>130.017</v>
      </c>
      <c r="D16" s="213">
        <v>23.744</v>
      </c>
      <c r="E16" s="213">
        <v>55.954999999999998</v>
      </c>
      <c r="F16" s="213">
        <v>43.710999999999999</v>
      </c>
      <c r="G16" s="213">
        <v>12.243</v>
      </c>
      <c r="H16" s="213">
        <v>97.805999999999997</v>
      </c>
      <c r="I16" s="213">
        <v>86.305999999999997</v>
      </c>
      <c r="J16" s="214">
        <v>11.5</v>
      </c>
      <c r="K16" s="22"/>
    </row>
    <row r="17" spans="1:11">
      <c r="A17" s="301">
        <v>2011</v>
      </c>
      <c r="B17" s="213">
        <v>147.19999999999999</v>
      </c>
      <c r="C17" s="213">
        <v>124</v>
      </c>
      <c r="D17" s="213">
        <v>23.2</v>
      </c>
      <c r="E17" s="221">
        <v>53.4</v>
      </c>
      <c r="F17" s="221">
        <v>41.4</v>
      </c>
      <c r="G17" s="221">
        <v>12</v>
      </c>
      <c r="H17" s="213">
        <v>93.8</v>
      </c>
      <c r="I17" s="213">
        <v>82.6</v>
      </c>
      <c r="J17" s="214">
        <v>11.2</v>
      </c>
      <c r="K17" s="22"/>
    </row>
    <row r="18" spans="1:11">
      <c r="A18" s="301">
        <v>2012</v>
      </c>
      <c r="B18" s="182">
        <v>140.19999999999999</v>
      </c>
      <c r="C18" s="182">
        <v>120.5</v>
      </c>
      <c r="D18" s="182">
        <v>19.7</v>
      </c>
      <c r="E18" s="303">
        <v>50.5</v>
      </c>
      <c r="F18" s="303">
        <v>40.200000000000003</v>
      </c>
      <c r="G18" s="303">
        <v>10.4</v>
      </c>
      <c r="H18" s="182">
        <v>89.7</v>
      </c>
      <c r="I18" s="182">
        <v>80.3</v>
      </c>
      <c r="J18" s="191">
        <v>9.3000000000000007</v>
      </c>
      <c r="K18" s="22"/>
    </row>
    <row r="19" spans="1:11">
      <c r="A19" s="301">
        <v>2013</v>
      </c>
      <c r="B19" s="182">
        <v>133.30000000000001</v>
      </c>
      <c r="C19" s="182">
        <v>114.7</v>
      </c>
      <c r="D19" s="182">
        <v>18.7</v>
      </c>
      <c r="E19" s="303">
        <v>47.3</v>
      </c>
      <c r="F19" s="303">
        <v>37.5</v>
      </c>
      <c r="G19" s="303">
        <v>9.8000000000000007</v>
      </c>
      <c r="H19" s="182">
        <v>86</v>
      </c>
      <c r="I19" s="182">
        <v>77.2</v>
      </c>
      <c r="J19" s="191">
        <v>8.8000000000000007</v>
      </c>
      <c r="K19" s="22"/>
    </row>
    <row r="20" spans="1:11">
      <c r="A20" s="301">
        <v>2014</v>
      </c>
      <c r="B20" s="182">
        <v>128.14400000000001</v>
      </c>
      <c r="C20" s="182">
        <v>109.21</v>
      </c>
      <c r="D20" s="182">
        <v>18.931999999999999</v>
      </c>
      <c r="E20" s="303">
        <v>45.16</v>
      </c>
      <c r="F20" s="303">
        <v>35.161999999999999</v>
      </c>
      <c r="G20" s="303">
        <v>9.9969999999999999</v>
      </c>
      <c r="H20" s="182">
        <v>82.983999999999995</v>
      </c>
      <c r="I20" s="182">
        <v>74.048000000000002</v>
      </c>
      <c r="J20" s="191">
        <v>8.9350000000000005</v>
      </c>
      <c r="K20" s="22"/>
    </row>
    <row r="21" spans="1:11" s="10" customFormat="1" ht="13.5" customHeight="1" thickBot="1">
      <c r="A21" s="496" t="s">
        <v>483</v>
      </c>
      <c r="B21" s="183">
        <v>120.2</v>
      </c>
      <c r="C21" s="280" t="s">
        <v>495</v>
      </c>
      <c r="D21" s="280" t="s">
        <v>495</v>
      </c>
      <c r="E21" s="280">
        <v>78.099999999999994</v>
      </c>
      <c r="F21" s="280" t="s">
        <v>495</v>
      </c>
      <c r="G21" s="280" t="s">
        <v>495</v>
      </c>
      <c r="H21" s="183">
        <v>42.1</v>
      </c>
      <c r="I21" s="280" t="s">
        <v>495</v>
      </c>
      <c r="J21" s="575" t="s">
        <v>495</v>
      </c>
    </row>
    <row r="22" spans="1:11">
      <c r="A22" s="794" t="s">
        <v>388</v>
      </c>
      <c r="B22" s="794"/>
      <c r="C22" s="794"/>
      <c r="D22" s="794"/>
      <c r="E22" s="255"/>
      <c r="F22" s="275"/>
      <c r="G22" s="129"/>
      <c r="H22" s="25"/>
      <c r="I22" s="10"/>
      <c r="J22" s="10"/>
    </row>
    <row r="23" spans="1:11">
      <c r="A23" s="983" t="s">
        <v>479</v>
      </c>
      <c r="B23" s="957"/>
      <c r="C23" s="957"/>
      <c r="D23" s="957"/>
    </row>
    <row r="24" spans="1:11">
      <c r="A24" s="574" t="s">
        <v>502</v>
      </c>
      <c r="E24" s="7"/>
    </row>
  </sheetData>
  <mergeCells count="9">
    <mergeCell ref="A23:D23"/>
    <mergeCell ref="A22:D22"/>
    <mergeCell ref="A3:J3"/>
    <mergeCell ref="A1:J1"/>
    <mergeCell ref="A4:J4"/>
    <mergeCell ref="B7:D7"/>
    <mergeCell ref="E7:G7"/>
    <mergeCell ref="H7:J7"/>
    <mergeCell ref="A5:J5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A1:Q42"/>
  <sheetViews>
    <sheetView showGridLines="0" view="pageBreakPreview" zoomScale="75" zoomScaleNormal="75" zoomScaleSheetLayoutView="100" workbookViewId="0">
      <selection activeCell="A23" sqref="A23:F23"/>
    </sheetView>
  </sheetViews>
  <sheetFormatPr baseColWidth="10" defaultColWidth="19.140625" defaultRowHeight="12.75"/>
  <cols>
    <col min="1" max="15" width="15.140625" style="5" customWidth="1"/>
    <col min="16" max="16" width="8.140625" style="5" customWidth="1"/>
    <col min="17" max="16384" width="19.140625" style="5"/>
  </cols>
  <sheetData>
    <row r="1" spans="1:17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1" customFormat="1" ht="17.25">
      <c r="A3" s="1006" t="s">
        <v>342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</row>
    <row r="4" spans="1:17" s="31" customFormat="1" ht="15">
      <c r="A4" s="1006" t="s">
        <v>238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</row>
    <row r="5" spans="1:17" ht="13.5" thickBo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7" ht="24.75" customHeight="1">
      <c r="A6" s="993" t="s">
        <v>1</v>
      </c>
      <c r="B6" s="996" t="s">
        <v>3</v>
      </c>
      <c r="C6" s="993"/>
      <c r="D6" s="996" t="s">
        <v>150</v>
      </c>
      <c r="E6" s="993"/>
      <c r="F6" s="1000" t="s">
        <v>337</v>
      </c>
      <c r="G6" s="1001"/>
      <c r="H6" s="1001"/>
      <c r="I6" s="1001"/>
      <c r="J6" s="1001"/>
      <c r="K6" s="1001"/>
      <c r="L6" s="1001"/>
      <c r="M6" s="1002"/>
      <c r="N6" s="1003" t="s">
        <v>188</v>
      </c>
      <c r="O6" s="1004"/>
    </row>
    <row r="7" spans="1:17" ht="24.75" customHeight="1">
      <c r="A7" s="994"/>
      <c r="B7" s="997"/>
      <c r="C7" s="994"/>
      <c r="D7" s="997"/>
      <c r="E7" s="994"/>
      <c r="F7" s="998" t="s">
        <v>3</v>
      </c>
      <c r="G7" s="999"/>
      <c r="H7" s="829" t="s">
        <v>338</v>
      </c>
      <c r="I7" s="905"/>
      <c r="J7" s="829" t="s">
        <v>339</v>
      </c>
      <c r="K7" s="905"/>
      <c r="L7" s="829" t="s">
        <v>340</v>
      </c>
      <c r="M7" s="905"/>
      <c r="N7" s="810"/>
      <c r="O7" s="1005"/>
    </row>
    <row r="8" spans="1:17" ht="16.5" customHeight="1">
      <c r="A8" s="994"/>
      <c r="B8" s="997"/>
      <c r="C8" s="994"/>
      <c r="D8" s="997"/>
      <c r="E8" s="994"/>
      <c r="F8" s="911"/>
      <c r="G8" s="903"/>
      <c r="H8" s="865"/>
      <c r="I8" s="906"/>
      <c r="J8" s="865"/>
      <c r="K8" s="906"/>
      <c r="L8" s="865"/>
      <c r="M8" s="906"/>
      <c r="N8" s="810"/>
      <c r="O8" s="1005"/>
    </row>
    <row r="9" spans="1:17" ht="10.5" customHeight="1">
      <c r="A9" s="994"/>
      <c r="B9" s="997"/>
      <c r="C9" s="994"/>
      <c r="D9" s="997"/>
      <c r="E9" s="994"/>
      <c r="F9" s="911"/>
      <c r="G9" s="903"/>
      <c r="H9" s="865"/>
      <c r="I9" s="906"/>
      <c r="J9" s="865"/>
      <c r="K9" s="906"/>
      <c r="L9" s="865"/>
      <c r="M9" s="906"/>
      <c r="N9" s="810"/>
      <c r="O9" s="1005"/>
      <c r="P9"/>
      <c r="Q9"/>
    </row>
    <row r="10" spans="1:17" ht="24.75" customHeight="1" thickBot="1">
      <c r="A10" s="995"/>
      <c r="B10" s="498" t="s">
        <v>4</v>
      </c>
      <c r="C10" s="498" t="s">
        <v>5</v>
      </c>
      <c r="D10" s="498" t="s">
        <v>4</v>
      </c>
      <c r="E10" s="498" t="s">
        <v>5</v>
      </c>
      <c r="F10" s="498" t="s">
        <v>4</v>
      </c>
      <c r="G10" s="498" t="s">
        <v>5</v>
      </c>
      <c r="H10" s="498" t="s">
        <v>4</v>
      </c>
      <c r="I10" s="498" t="s">
        <v>5</v>
      </c>
      <c r="J10" s="498" t="s">
        <v>4</v>
      </c>
      <c r="K10" s="498" t="s">
        <v>5</v>
      </c>
      <c r="L10" s="498" t="s">
        <v>4</v>
      </c>
      <c r="M10" s="498" t="s">
        <v>5</v>
      </c>
      <c r="N10" s="498" t="s">
        <v>4</v>
      </c>
      <c r="O10" s="508" t="s">
        <v>5</v>
      </c>
      <c r="P10"/>
      <c r="Q10"/>
    </row>
    <row r="11" spans="1:17">
      <c r="A11" s="250">
        <v>2005</v>
      </c>
      <c r="B11" s="206">
        <v>587783</v>
      </c>
      <c r="C11" s="206">
        <v>443161</v>
      </c>
      <c r="D11" s="206">
        <v>101251</v>
      </c>
      <c r="E11" s="206">
        <v>28267</v>
      </c>
      <c r="F11" s="206">
        <v>412545</v>
      </c>
      <c r="G11" s="206">
        <v>339583</v>
      </c>
      <c r="H11" s="206">
        <v>43623</v>
      </c>
      <c r="I11" s="206">
        <v>14151</v>
      </c>
      <c r="J11" s="206">
        <v>179950</v>
      </c>
      <c r="K11" s="206">
        <v>8808</v>
      </c>
      <c r="L11" s="206">
        <v>188972</v>
      </c>
      <c r="M11" s="206">
        <v>316624</v>
      </c>
      <c r="N11" s="208">
        <v>73987</v>
      </c>
      <c r="O11" s="208">
        <v>75311</v>
      </c>
      <c r="P11"/>
      <c r="Q11"/>
    </row>
    <row r="12" spans="1:17">
      <c r="A12" s="250">
        <v>2006</v>
      </c>
      <c r="B12" s="206">
        <v>496699</v>
      </c>
      <c r="C12" s="206">
        <v>360353</v>
      </c>
      <c r="D12" s="206">
        <v>81628</v>
      </c>
      <c r="E12" s="206">
        <v>22123</v>
      </c>
      <c r="F12" s="206">
        <v>377969</v>
      </c>
      <c r="G12" s="206">
        <v>302942</v>
      </c>
      <c r="H12" s="206">
        <v>38016</v>
      </c>
      <c r="I12" s="206">
        <v>11528</v>
      </c>
      <c r="J12" s="206">
        <v>169287</v>
      </c>
      <c r="K12" s="206">
        <v>7951</v>
      </c>
      <c r="L12" s="206">
        <v>170666</v>
      </c>
      <c r="M12" s="206">
        <v>283463</v>
      </c>
      <c r="N12" s="208">
        <v>37102</v>
      </c>
      <c r="O12" s="208">
        <v>35288</v>
      </c>
      <c r="P12"/>
      <c r="Q12"/>
    </row>
    <row r="13" spans="1:17">
      <c r="A13" s="250">
        <v>2007</v>
      </c>
      <c r="B13" s="206">
        <v>301393</v>
      </c>
      <c r="C13" s="206">
        <v>197818</v>
      </c>
      <c r="D13" s="206">
        <v>42801</v>
      </c>
      <c r="E13" s="206">
        <v>15876</v>
      </c>
      <c r="F13" s="206">
        <v>233058</v>
      </c>
      <c r="G13" s="206">
        <v>161728</v>
      </c>
      <c r="H13" s="206">
        <v>25369</v>
      </c>
      <c r="I13" s="206">
        <v>7166</v>
      </c>
      <c r="J13" s="206">
        <v>96831</v>
      </c>
      <c r="K13" s="206">
        <v>4888</v>
      </c>
      <c r="L13" s="206">
        <v>110858</v>
      </c>
      <c r="M13" s="206">
        <v>149674</v>
      </c>
      <c r="N13" s="208">
        <v>25534</v>
      </c>
      <c r="O13" s="208">
        <v>20214</v>
      </c>
    </row>
    <row r="14" spans="1:17">
      <c r="A14" s="250">
        <v>2008</v>
      </c>
      <c r="B14" s="206">
        <v>424870</v>
      </c>
      <c r="C14" s="206">
        <v>309022</v>
      </c>
      <c r="D14" s="206">
        <v>79098</v>
      </c>
      <c r="E14" s="206">
        <v>34188</v>
      </c>
      <c r="F14" s="206">
        <v>309839</v>
      </c>
      <c r="G14" s="206">
        <v>248316</v>
      </c>
      <c r="H14" s="206">
        <v>33154</v>
      </c>
      <c r="I14" s="206">
        <v>10432</v>
      </c>
      <c r="J14" s="206">
        <v>124234</v>
      </c>
      <c r="K14" s="206">
        <v>6426</v>
      </c>
      <c r="L14" s="206">
        <v>152451</v>
      </c>
      <c r="M14" s="206">
        <v>231458</v>
      </c>
      <c r="N14" s="208">
        <v>35933</v>
      </c>
      <c r="O14" s="208">
        <v>26518</v>
      </c>
    </row>
    <row r="15" spans="1:17">
      <c r="A15" s="250">
        <v>2009</v>
      </c>
      <c r="B15" s="206">
        <v>205795</v>
      </c>
      <c r="C15" s="206">
        <v>164480</v>
      </c>
      <c r="D15" s="206">
        <v>28930</v>
      </c>
      <c r="E15" s="206">
        <v>6530</v>
      </c>
      <c r="F15" s="206">
        <v>149789</v>
      </c>
      <c r="G15" s="206">
        <v>111438</v>
      </c>
      <c r="H15" s="206">
        <v>12890</v>
      </c>
      <c r="I15" s="206">
        <v>3779</v>
      </c>
      <c r="J15" s="206">
        <v>41027</v>
      </c>
      <c r="K15" s="206">
        <v>2380</v>
      </c>
      <c r="L15" s="206">
        <v>95872</v>
      </c>
      <c r="M15" s="206">
        <v>105279</v>
      </c>
      <c r="N15" s="208">
        <v>27076</v>
      </c>
      <c r="O15" s="208">
        <v>46512</v>
      </c>
    </row>
    <row r="16" spans="1:17">
      <c r="A16" s="250">
        <v>2010</v>
      </c>
      <c r="B16" s="206">
        <v>161679</v>
      </c>
      <c r="C16" s="206">
        <v>142254</v>
      </c>
      <c r="D16" s="206">
        <v>27976</v>
      </c>
      <c r="E16" s="206">
        <v>5259</v>
      </c>
      <c r="F16" s="206">
        <v>133703</v>
      </c>
      <c r="G16" s="206">
        <v>136995</v>
      </c>
      <c r="H16" s="206">
        <v>12401</v>
      </c>
      <c r="I16" s="206">
        <v>3840</v>
      </c>
      <c r="J16" s="206">
        <v>27100</v>
      </c>
      <c r="K16" s="206">
        <v>2047</v>
      </c>
      <c r="L16" s="206">
        <v>84287</v>
      </c>
      <c r="M16" s="206">
        <v>122589</v>
      </c>
      <c r="N16" s="208">
        <v>9915</v>
      </c>
      <c r="O16" s="208">
        <v>8519</v>
      </c>
    </row>
    <row r="17" spans="1:15">
      <c r="A17" s="305">
        <v>2011</v>
      </c>
      <c r="B17" s="206">
        <v>164565</v>
      </c>
      <c r="C17" s="206">
        <v>151029</v>
      </c>
      <c r="D17" s="206">
        <v>41767</v>
      </c>
      <c r="E17" s="206">
        <v>13338</v>
      </c>
      <c r="F17" s="206">
        <v>122798</v>
      </c>
      <c r="G17" s="206">
        <v>137691</v>
      </c>
      <c r="H17" s="206">
        <v>8866</v>
      </c>
      <c r="I17" s="206">
        <v>2269</v>
      </c>
      <c r="J17" s="206">
        <v>18968</v>
      </c>
      <c r="K17" s="206">
        <v>1454</v>
      </c>
      <c r="L17" s="206">
        <v>83516</v>
      </c>
      <c r="M17" s="206">
        <v>125487</v>
      </c>
      <c r="N17" s="206">
        <v>11448</v>
      </c>
      <c r="O17" s="208">
        <v>8481</v>
      </c>
    </row>
    <row r="18" spans="1:15">
      <c r="A18" s="305">
        <v>2012</v>
      </c>
      <c r="B18" s="206">
        <v>114337</v>
      </c>
      <c r="C18" s="206">
        <v>120330</v>
      </c>
      <c r="D18" s="206">
        <v>31591</v>
      </c>
      <c r="E18" s="206">
        <v>10998</v>
      </c>
      <c r="F18" s="206">
        <v>82786</v>
      </c>
      <c r="G18" s="206">
        <v>109332</v>
      </c>
      <c r="H18" s="206">
        <v>5414</v>
      </c>
      <c r="I18" s="206">
        <v>1497</v>
      </c>
      <c r="J18" s="206">
        <v>9543</v>
      </c>
      <c r="K18" s="206">
        <v>836</v>
      </c>
      <c r="L18" s="206">
        <v>59797</v>
      </c>
      <c r="M18" s="206">
        <v>101328</v>
      </c>
      <c r="N18" s="206">
        <v>8032</v>
      </c>
      <c r="O18" s="208">
        <v>5671</v>
      </c>
    </row>
    <row r="19" spans="1:15">
      <c r="A19" s="305">
        <v>2013</v>
      </c>
      <c r="B19" s="206">
        <v>88056</v>
      </c>
      <c r="C19" s="206">
        <v>92203</v>
      </c>
      <c r="D19" s="206">
        <v>29413</v>
      </c>
      <c r="E19" s="206">
        <v>10818</v>
      </c>
      <c r="F19" s="206">
        <v>58643</v>
      </c>
      <c r="G19" s="206">
        <v>81385</v>
      </c>
      <c r="H19" s="206">
        <v>3544</v>
      </c>
      <c r="I19" s="206">
        <v>977</v>
      </c>
      <c r="J19" s="206">
        <v>4999</v>
      </c>
      <c r="K19" s="206">
        <v>548</v>
      </c>
      <c r="L19" s="206">
        <v>44530</v>
      </c>
      <c r="M19" s="206">
        <v>75673</v>
      </c>
      <c r="N19" s="206">
        <v>5570</v>
      </c>
      <c r="O19" s="208">
        <v>4187</v>
      </c>
    </row>
    <row r="20" spans="1:15">
      <c r="A20" s="509" t="s">
        <v>488</v>
      </c>
      <c r="B20" s="206">
        <v>69234</v>
      </c>
      <c r="C20" s="206">
        <v>72474</v>
      </c>
      <c r="D20" s="206">
        <v>14015</v>
      </c>
      <c r="E20" s="206">
        <v>1561</v>
      </c>
      <c r="F20" s="206">
        <v>55219</v>
      </c>
      <c r="G20" s="206">
        <v>70913</v>
      </c>
      <c r="H20" s="206">
        <v>3285</v>
      </c>
      <c r="I20" s="206">
        <v>906</v>
      </c>
      <c r="J20" s="206">
        <v>4140</v>
      </c>
      <c r="K20" s="206">
        <v>440</v>
      </c>
      <c r="L20" s="206">
        <v>42362</v>
      </c>
      <c r="M20" s="206">
        <v>65065</v>
      </c>
      <c r="N20" s="206">
        <v>5432</v>
      </c>
      <c r="O20" s="208">
        <v>4502</v>
      </c>
    </row>
    <row r="21" spans="1:15" s="10" customFormat="1" ht="13.5" thickBot="1">
      <c r="A21" s="510" t="s">
        <v>487</v>
      </c>
      <c r="B21" s="1007">
        <v>98469</v>
      </c>
      <c r="C21" s="1008"/>
      <c r="D21" s="1007">
        <v>10440</v>
      </c>
      <c r="E21" s="1008"/>
      <c r="F21" s="1007">
        <v>88029</v>
      </c>
      <c r="G21" s="1008"/>
      <c r="H21" s="1007">
        <v>2847</v>
      </c>
      <c r="I21" s="1008"/>
      <c r="J21" s="1007">
        <v>3205</v>
      </c>
      <c r="K21" s="1008"/>
      <c r="L21" s="1007">
        <v>73657</v>
      </c>
      <c r="M21" s="1008"/>
      <c r="N21" s="1007">
        <v>8320</v>
      </c>
      <c r="O21" s="1009"/>
    </row>
    <row r="22" spans="1:15" s="10" customFormat="1" ht="21.75" customHeight="1">
      <c r="A22" s="794" t="s">
        <v>388</v>
      </c>
      <c r="B22" s="794"/>
      <c r="C22" s="794"/>
      <c r="D22" s="794"/>
      <c r="E22" s="215"/>
      <c r="F22" s="228"/>
      <c r="G22" s="228"/>
      <c r="H22" s="227"/>
      <c r="I22" s="227"/>
      <c r="J22" s="233"/>
      <c r="K22" s="233"/>
      <c r="L22" s="227"/>
      <c r="M22" s="227"/>
      <c r="N22" s="227"/>
      <c r="O22" s="227"/>
    </row>
    <row r="23" spans="1:15" s="6" customFormat="1" ht="14.25">
      <c r="A23" s="992" t="s">
        <v>343</v>
      </c>
      <c r="B23" s="992"/>
      <c r="C23" s="992"/>
      <c r="D23" s="992"/>
      <c r="E23" s="992"/>
      <c r="F23" s="992"/>
      <c r="G23" s="275"/>
      <c r="H23" s="129"/>
      <c r="I23" s="129"/>
      <c r="J23" s="27"/>
      <c r="K23" s="27"/>
      <c r="L23" s="129"/>
      <c r="M23" s="129"/>
      <c r="N23" s="129"/>
      <c r="O23" s="129"/>
    </row>
    <row r="24" spans="1:15">
      <c r="A24" s="957" t="s">
        <v>427</v>
      </c>
      <c r="B24" s="957"/>
      <c r="C24" s="957"/>
      <c r="D24" s="95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529" t="s">
        <v>480</v>
      </c>
      <c r="B25" s="409"/>
      <c r="C25" s="409"/>
      <c r="D25" s="40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843"/>
      <c r="B26" s="843"/>
      <c r="C26" s="843"/>
      <c r="D26" s="843"/>
      <c r="E26" s="843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mergeCells count="23">
    <mergeCell ref="L21:M21"/>
    <mergeCell ref="N21:O21"/>
    <mergeCell ref="B21:C21"/>
    <mergeCell ref="D21:E21"/>
    <mergeCell ref="F21:G21"/>
    <mergeCell ref="H21:I21"/>
    <mergeCell ref="J21:K21"/>
    <mergeCell ref="A26:E26"/>
    <mergeCell ref="A22:D22"/>
    <mergeCell ref="A24:D24"/>
    <mergeCell ref="A23:F23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A1:Q37"/>
  <sheetViews>
    <sheetView showGridLines="0" view="pageBreakPreview" zoomScaleNormal="75" zoomScaleSheetLayoutView="100" workbookViewId="0">
      <selection activeCell="C38" sqref="C38"/>
    </sheetView>
  </sheetViews>
  <sheetFormatPr baseColWidth="10" defaultColWidth="19.140625" defaultRowHeight="12.75"/>
  <cols>
    <col min="1" max="1" width="11.28515625" style="5" customWidth="1"/>
    <col min="2" max="3" width="11" style="5" customWidth="1"/>
    <col min="4" max="5" width="10.7109375" style="5" customWidth="1"/>
    <col min="6" max="6" width="10.28515625" style="5" customWidth="1"/>
    <col min="7" max="7" width="9.7109375" style="5" customWidth="1"/>
    <col min="8" max="15" width="12.140625" style="5" customWidth="1"/>
    <col min="16" max="16" width="9.42578125" style="5" customWidth="1"/>
    <col min="17" max="17" width="12.85546875" style="5" customWidth="1"/>
    <col min="18" max="18" width="6.7109375" style="5" customWidth="1"/>
    <col min="19" max="16384" width="19.140625" style="5"/>
  </cols>
  <sheetData>
    <row r="1" spans="1:17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</row>
    <row r="2" spans="1:17" ht="12.75" customHeight="1">
      <c r="A2" s="15"/>
      <c r="B2" s="15"/>
      <c r="C2" s="15"/>
      <c r="D2" s="15"/>
      <c r="E2" s="15"/>
      <c r="F2" s="15"/>
      <c r="G2" s="15"/>
      <c r="H2"/>
      <c r="I2"/>
    </row>
    <row r="3" spans="1:17" s="31" customFormat="1" ht="17.25">
      <c r="A3" s="1006" t="s">
        <v>382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</row>
    <row r="4" spans="1:17" s="31" customFormat="1" ht="15">
      <c r="A4" s="1006" t="s">
        <v>238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</row>
    <row r="5" spans="1:17" ht="13.5" thickBo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7" s="511" customFormat="1" ht="16.5" customHeight="1">
      <c r="A6" s="993" t="s">
        <v>1</v>
      </c>
      <c r="B6" s="996" t="s">
        <v>3</v>
      </c>
      <c r="C6" s="993"/>
      <c r="D6" s="996" t="s">
        <v>150</v>
      </c>
      <c r="E6" s="993"/>
      <c r="F6" s="258"/>
      <c r="G6" s="1001" t="s">
        <v>83</v>
      </c>
      <c r="H6" s="1001"/>
      <c r="I6" s="1001"/>
      <c r="J6" s="1001"/>
      <c r="K6" s="1001"/>
      <c r="L6" s="1001"/>
      <c r="M6" s="1001"/>
      <c r="N6" s="1001"/>
      <c r="O6" s="1001"/>
    </row>
    <row r="7" spans="1:17" s="511" customFormat="1" ht="12.75" customHeight="1">
      <c r="A7" s="994"/>
      <c r="B7" s="997"/>
      <c r="C7" s="994"/>
      <c r="D7" s="997"/>
      <c r="E7" s="994"/>
      <c r="F7" s="998" t="s">
        <v>67</v>
      </c>
      <c r="G7" s="999"/>
      <c r="H7" s="829" t="s">
        <v>219</v>
      </c>
      <c r="I7" s="905"/>
      <c r="J7" s="829" t="s">
        <v>251</v>
      </c>
      <c r="K7" s="905"/>
      <c r="L7" s="829" t="s">
        <v>252</v>
      </c>
      <c r="M7" s="905"/>
      <c r="N7" s="829" t="s">
        <v>253</v>
      </c>
      <c r="O7" s="1011"/>
    </row>
    <row r="8" spans="1:17" s="511" customFormat="1" ht="12.75" customHeight="1">
      <c r="A8" s="994"/>
      <c r="B8" s="997"/>
      <c r="C8" s="994"/>
      <c r="D8" s="997"/>
      <c r="E8" s="994"/>
      <c r="F8" s="911"/>
      <c r="G8" s="903"/>
      <c r="H8" s="865"/>
      <c r="I8" s="906"/>
      <c r="J8" s="865"/>
      <c r="K8" s="906"/>
      <c r="L8" s="865"/>
      <c r="M8" s="906"/>
      <c r="N8" s="865"/>
      <c r="O8" s="920"/>
    </row>
    <row r="9" spans="1:17" s="511" customFormat="1" ht="12.75" customHeight="1">
      <c r="A9" s="994"/>
      <c r="B9" s="997"/>
      <c r="C9" s="994"/>
      <c r="D9" s="1012"/>
      <c r="E9" s="1013"/>
      <c r="F9" s="1014"/>
      <c r="G9" s="1015"/>
      <c r="H9" s="921"/>
      <c r="I9" s="1010"/>
      <c r="J9" s="921"/>
      <c r="K9" s="1010"/>
      <c r="L9" s="921"/>
      <c r="M9" s="1010"/>
      <c r="N9" s="921"/>
      <c r="O9" s="922"/>
    </row>
    <row r="10" spans="1:17" s="511" customFormat="1" ht="22.5" customHeight="1" thickBot="1">
      <c r="A10" s="995"/>
      <c r="B10" s="265" t="s">
        <v>4</v>
      </c>
      <c r="C10" s="265" t="s">
        <v>5</v>
      </c>
      <c r="D10" s="265" t="s">
        <v>4</v>
      </c>
      <c r="E10" s="265" t="s">
        <v>5</v>
      </c>
      <c r="F10" s="265" t="s">
        <v>4</v>
      </c>
      <c r="G10" s="265" t="s">
        <v>5</v>
      </c>
      <c r="H10" s="265" t="s">
        <v>4</v>
      </c>
      <c r="I10" s="265" t="s">
        <v>5</v>
      </c>
      <c r="J10" s="265" t="s">
        <v>4</v>
      </c>
      <c r="K10" s="265" t="s">
        <v>5</v>
      </c>
      <c r="L10" s="265" t="s">
        <v>4</v>
      </c>
      <c r="M10" s="265" t="s">
        <v>5</v>
      </c>
      <c r="N10" s="265" t="s">
        <v>4</v>
      </c>
      <c r="O10" s="266" t="s">
        <v>5</v>
      </c>
    </row>
    <row r="11" spans="1:17">
      <c r="A11" s="250">
        <v>2005</v>
      </c>
      <c r="B11" s="206">
        <v>587783</v>
      </c>
      <c r="C11" s="206">
        <v>443161</v>
      </c>
      <c r="D11" s="206">
        <v>101251</v>
      </c>
      <c r="E11" s="206">
        <v>28267</v>
      </c>
      <c r="F11" s="206">
        <v>43623</v>
      </c>
      <c r="G11" s="206">
        <v>14151</v>
      </c>
      <c r="H11" s="206">
        <v>8774</v>
      </c>
      <c r="I11" s="206">
        <v>5073</v>
      </c>
      <c r="J11" s="206">
        <v>3531</v>
      </c>
      <c r="K11" s="206">
        <v>419</v>
      </c>
      <c r="L11" s="206">
        <v>1870</v>
      </c>
      <c r="M11" s="206">
        <v>795</v>
      </c>
      <c r="N11" s="208">
        <v>4217</v>
      </c>
      <c r="O11" s="208">
        <v>992</v>
      </c>
    </row>
    <row r="12" spans="1:17">
      <c r="A12" s="250">
        <v>2006</v>
      </c>
      <c r="B12" s="206">
        <v>496699</v>
      </c>
      <c r="C12" s="206">
        <v>360353</v>
      </c>
      <c r="D12" s="206">
        <v>81628</v>
      </c>
      <c r="E12" s="206">
        <v>22123</v>
      </c>
      <c r="F12" s="206">
        <v>38016</v>
      </c>
      <c r="G12" s="206">
        <v>11528</v>
      </c>
      <c r="H12" s="206">
        <v>7643</v>
      </c>
      <c r="I12" s="206">
        <v>4016</v>
      </c>
      <c r="J12" s="206">
        <v>3090</v>
      </c>
      <c r="K12" s="206">
        <v>331</v>
      </c>
      <c r="L12" s="206">
        <v>1645</v>
      </c>
      <c r="M12" s="206">
        <v>731</v>
      </c>
      <c r="N12" s="208">
        <v>3523</v>
      </c>
      <c r="O12" s="208">
        <v>760</v>
      </c>
    </row>
    <row r="13" spans="1:17">
      <c r="A13" s="250">
        <v>2007</v>
      </c>
      <c r="B13" s="206">
        <v>301393</v>
      </c>
      <c r="C13" s="206">
        <v>197818</v>
      </c>
      <c r="D13" s="206">
        <v>42801</v>
      </c>
      <c r="E13" s="206">
        <v>15876</v>
      </c>
      <c r="F13" s="206">
        <v>25369</v>
      </c>
      <c r="G13" s="206">
        <v>7166</v>
      </c>
      <c r="H13" s="206">
        <v>5353</v>
      </c>
      <c r="I13" s="206">
        <v>2915</v>
      </c>
      <c r="J13" s="206">
        <v>1954</v>
      </c>
      <c r="K13" s="206">
        <v>198</v>
      </c>
      <c r="L13" s="206">
        <v>1105</v>
      </c>
      <c r="M13" s="206">
        <v>418</v>
      </c>
      <c r="N13" s="208">
        <v>1911</v>
      </c>
      <c r="O13" s="208">
        <v>437</v>
      </c>
    </row>
    <row r="14" spans="1:17" ht="13.5" thickBot="1">
      <c r="A14" s="316">
        <v>2008</v>
      </c>
      <c r="B14" s="306">
        <v>424870</v>
      </c>
      <c r="C14" s="306">
        <v>309022</v>
      </c>
      <c r="D14" s="306">
        <v>79098</v>
      </c>
      <c r="E14" s="306">
        <v>34188</v>
      </c>
      <c r="F14" s="306">
        <v>33154</v>
      </c>
      <c r="G14" s="306">
        <v>10432</v>
      </c>
      <c r="H14" s="306">
        <v>7015</v>
      </c>
      <c r="I14" s="306">
        <v>4060</v>
      </c>
      <c r="J14" s="306">
        <v>2118</v>
      </c>
      <c r="K14" s="306">
        <v>201</v>
      </c>
      <c r="L14" s="306">
        <v>1549</v>
      </c>
      <c r="M14" s="306">
        <v>671</v>
      </c>
      <c r="N14" s="209">
        <v>2686</v>
      </c>
      <c r="O14" s="209">
        <v>614</v>
      </c>
    </row>
    <row r="15" spans="1:17" s="10" customFormat="1" ht="24.75" customHeight="1">
      <c r="A15" s="804" t="s">
        <v>388</v>
      </c>
      <c r="B15" s="804"/>
      <c r="C15" s="804"/>
      <c r="D15" s="804"/>
      <c r="E15" s="255"/>
      <c r="F15" s="275"/>
      <c r="G15" s="275"/>
      <c r="H15" s="129"/>
      <c r="I15" s="129"/>
      <c r="J15" s="27"/>
      <c r="K15" s="27"/>
      <c r="L15" s="129"/>
      <c r="M15" s="129"/>
      <c r="N15" s="129"/>
      <c r="O15" s="129"/>
    </row>
    <row r="16" spans="1:17">
      <c r="A16" s="843" t="s">
        <v>383</v>
      </c>
      <c r="B16" s="843"/>
      <c r="C16" s="843"/>
      <c r="D16" s="843"/>
      <c r="E16" s="843"/>
      <c r="F16" s="843"/>
      <c r="G16" s="843"/>
    </row>
    <row r="17" spans="1:17" ht="13.5" thickBot="1"/>
    <row r="18" spans="1:17" s="511" customFormat="1" ht="17.25" customHeight="1">
      <c r="A18" s="993" t="s">
        <v>1</v>
      </c>
      <c r="B18" s="996" t="s">
        <v>3</v>
      </c>
      <c r="C18" s="993"/>
      <c r="D18" s="996" t="s">
        <v>150</v>
      </c>
      <c r="E18" s="993"/>
      <c r="F18" s="1000" t="s">
        <v>83</v>
      </c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</row>
    <row r="19" spans="1:17" s="511" customFormat="1" ht="12.75" customHeight="1">
      <c r="A19" s="994"/>
      <c r="B19" s="997"/>
      <c r="C19" s="994"/>
      <c r="D19" s="997"/>
      <c r="E19" s="994"/>
      <c r="F19" s="998" t="s">
        <v>67</v>
      </c>
      <c r="G19" s="999"/>
      <c r="H19" s="829" t="s">
        <v>385</v>
      </c>
      <c r="I19" s="905"/>
      <c r="J19" s="829" t="s">
        <v>386</v>
      </c>
      <c r="K19" s="905"/>
      <c r="L19" s="829" t="s">
        <v>295</v>
      </c>
      <c r="M19" s="905"/>
      <c r="N19" s="829" t="s">
        <v>349</v>
      </c>
      <c r="O19" s="905"/>
      <c r="P19" s="829" t="s">
        <v>297</v>
      </c>
      <c r="Q19" s="1011"/>
    </row>
    <row r="20" spans="1:17" s="511" customFormat="1">
      <c r="A20" s="994"/>
      <c r="B20" s="997"/>
      <c r="C20" s="994"/>
      <c r="D20" s="997"/>
      <c r="E20" s="994"/>
      <c r="F20" s="911"/>
      <c r="G20" s="903"/>
      <c r="H20" s="865"/>
      <c r="I20" s="906"/>
      <c r="J20" s="865"/>
      <c r="K20" s="906"/>
      <c r="L20" s="865"/>
      <c r="M20" s="906"/>
      <c r="N20" s="865"/>
      <c r="O20" s="906"/>
      <c r="P20" s="865"/>
      <c r="Q20" s="920"/>
    </row>
    <row r="21" spans="1:17" s="511" customFormat="1">
      <c r="A21" s="994"/>
      <c r="B21" s="997"/>
      <c r="C21" s="994"/>
      <c r="D21" s="997"/>
      <c r="E21" s="994"/>
      <c r="F21" s="911"/>
      <c r="G21" s="903"/>
      <c r="H21" s="865"/>
      <c r="I21" s="906"/>
      <c r="J21" s="865"/>
      <c r="K21" s="906"/>
      <c r="L21" s="865"/>
      <c r="M21" s="906"/>
      <c r="N21" s="865"/>
      <c r="O21" s="906"/>
      <c r="P21" s="865"/>
      <c r="Q21" s="920"/>
    </row>
    <row r="22" spans="1:17" s="511" customFormat="1">
      <c r="A22" s="994"/>
      <c r="B22" s="482"/>
      <c r="C22" s="481"/>
      <c r="D22" s="1012"/>
      <c r="E22" s="1013"/>
      <c r="F22" s="1014"/>
      <c r="G22" s="1015"/>
      <c r="H22" s="921"/>
      <c r="I22" s="1010"/>
      <c r="J22" s="921"/>
      <c r="K22" s="1010"/>
      <c r="L22" s="921"/>
      <c r="M22" s="1010"/>
      <c r="N22" s="921"/>
      <c r="O22" s="1010"/>
      <c r="P22" s="921"/>
      <c r="Q22" s="922"/>
    </row>
    <row r="23" spans="1:17" s="511" customFormat="1" ht="21.75" customHeight="1" thickBot="1">
      <c r="A23" s="995"/>
      <c r="B23" s="265" t="s">
        <v>4</v>
      </c>
      <c r="C23" s="265" t="s">
        <v>5</v>
      </c>
      <c r="D23" s="265" t="s">
        <v>4</v>
      </c>
      <c r="E23" s="265" t="s">
        <v>5</v>
      </c>
      <c r="F23" s="265" t="s">
        <v>4</v>
      </c>
      <c r="G23" s="265" t="s">
        <v>5</v>
      </c>
      <c r="H23" s="265" t="s">
        <v>4</v>
      </c>
      <c r="I23" s="265" t="s">
        <v>5</v>
      </c>
      <c r="J23" s="265" t="s">
        <v>4</v>
      </c>
      <c r="K23" s="265" t="s">
        <v>5</v>
      </c>
      <c r="L23" s="265" t="s">
        <v>4</v>
      </c>
      <c r="M23" s="265" t="s">
        <v>5</v>
      </c>
      <c r="N23" s="265" t="s">
        <v>4</v>
      </c>
      <c r="O23" s="265" t="s">
        <v>5</v>
      </c>
      <c r="P23" s="265" t="s">
        <v>4</v>
      </c>
      <c r="Q23" s="266" t="s">
        <v>5</v>
      </c>
    </row>
    <row r="24" spans="1:17" ht="12.75" customHeight="1">
      <c r="A24" s="250">
        <v>2009</v>
      </c>
      <c r="B24" s="206">
        <v>205795</v>
      </c>
      <c r="C24" s="206">
        <v>164480</v>
      </c>
      <c r="D24" s="206">
        <v>28930</v>
      </c>
      <c r="E24" s="206">
        <v>6530</v>
      </c>
      <c r="F24" s="206">
        <v>12890</v>
      </c>
      <c r="G24" s="206">
        <v>3779</v>
      </c>
      <c r="H24" s="206">
        <v>3092</v>
      </c>
      <c r="I24" s="206">
        <v>1386</v>
      </c>
      <c r="J24" s="206">
        <v>746</v>
      </c>
      <c r="K24" s="206">
        <v>69</v>
      </c>
      <c r="L24" s="206">
        <v>159</v>
      </c>
      <c r="M24" s="206">
        <v>47</v>
      </c>
      <c r="N24" s="208">
        <v>458</v>
      </c>
      <c r="O24" s="208">
        <v>139</v>
      </c>
      <c r="P24" s="208">
        <v>465</v>
      </c>
      <c r="Q24" s="208">
        <v>90</v>
      </c>
    </row>
    <row r="25" spans="1:17">
      <c r="A25" s="250">
        <v>2010</v>
      </c>
      <c r="B25" s="206">
        <v>161679</v>
      </c>
      <c r="C25" s="206">
        <v>142254</v>
      </c>
      <c r="D25" s="206">
        <v>27976</v>
      </c>
      <c r="E25" s="206">
        <v>5259</v>
      </c>
      <c r="F25" s="206">
        <v>12401</v>
      </c>
      <c r="G25" s="206">
        <v>3840</v>
      </c>
      <c r="H25" s="206">
        <v>2565</v>
      </c>
      <c r="I25" s="206">
        <v>1036</v>
      </c>
      <c r="J25" s="206">
        <v>584</v>
      </c>
      <c r="K25" s="206">
        <v>49</v>
      </c>
      <c r="L25" s="206">
        <v>127</v>
      </c>
      <c r="M25" s="206">
        <v>35</v>
      </c>
      <c r="N25" s="208">
        <v>323</v>
      </c>
      <c r="O25" s="208">
        <v>99</v>
      </c>
      <c r="P25" s="208">
        <v>337</v>
      </c>
      <c r="Q25" s="208">
        <v>63</v>
      </c>
    </row>
    <row r="26" spans="1:17">
      <c r="A26" s="250">
        <v>2011</v>
      </c>
      <c r="B26" s="206">
        <v>163756</v>
      </c>
      <c r="C26" s="206">
        <v>150241</v>
      </c>
      <c r="D26" s="206">
        <v>41795</v>
      </c>
      <c r="E26" s="206">
        <v>13356</v>
      </c>
      <c r="F26" s="206">
        <v>8845</v>
      </c>
      <c r="G26" s="206">
        <v>2259</v>
      </c>
      <c r="H26" s="206">
        <v>2252</v>
      </c>
      <c r="I26" s="206">
        <v>759</v>
      </c>
      <c r="J26" s="206">
        <v>489</v>
      </c>
      <c r="K26" s="206">
        <v>28</v>
      </c>
      <c r="L26" s="206">
        <v>114</v>
      </c>
      <c r="M26" s="206">
        <v>21</v>
      </c>
      <c r="N26" s="206">
        <v>293</v>
      </c>
      <c r="O26" s="206">
        <v>92</v>
      </c>
      <c r="P26" s="206">
        <v>258</v>
      </c>
      <c r="Q26" s="208">
        <v>34</v>
      </c>
    </row>
    <row r="27" spans="1:17">
      <c r="A27" s="250">
        <v>2012</v>
      </c>
      <c r="B27" s="206">
        <v>114377</v>
      </c>
      <c r="C27" s="206">
        <v>120330</v>
      </c>
      <c r="D27" s="206">
        <v>31591</v>
      </c>
      <c r="E27" s="206">
        <v>10998</v>
      </c>
      <c r="F27" s="206">
        <v>5414</v>
      </c>
      <c r="G27" s="206">
        <v>1497</v>
      </c>
      <c r="H27" s="206">
        <v>1371</v>
      </c>
      <c r="I27" s="206">
        <v>438</v>
      </c>
      <c r="J27" s="206">
        <v>288</v>
      </c>
      <c r="K27" s="206">
        <v>24</v>
      </c>
      <c r="L27" s="206">
        <v>73</v>
      </c>
      <c r="M27" s="206">
        <v>20</v>
      </c>
      <c r="N27" s="206">
        <v>209</v>
      </c>
      <c r="O27" s="206">
        <v>59</v>
      </c>
      <c r="P27" s="206">
        <v>148</v>
      </c>
      <c r="Q27" s="208">
        <v>24</v>
      </c>
    </row>
    <row r="28" spans="1:17">
      <c r="A28" s="512">
        <v>2013</v>
      </c>
      <c r="B28" s="206">
        <v>88056</v>
      </c>
      <c r="C28" s="206">
        <v>92203</v>
      </c>
      <c r="D28" s="206">
        <v>29413</v>
      </c>
      <c r="E28" s="206">
        <v>10818</v>
      </c>
      <c r="F28" s="206">
        <v>3544</v>
      </c>
      <c r="G28" s="206">
        <v>977</v>
      </c>
      <c r="H28" s="206">
        <v>870</v>
      </c>
      <c r="I28" s="206">
        <v>288</v>
      </c>
      <c r="J28" s="206">
        <v>184</v>
      </c>
      <c r="K28" s="206">
        <v>19</v>
      </c>
      <c r="L28" s="206">
        <v>37</v>
      </c>
      <c r="M28" s="206">
        <v>12</v>
      </c>
      <c r="N28" s="206">
        <v>124</v>
      </c>
      <c r="O28" s="206">
        <v>29</v>
      </c>
      <c r="P28" s="206">
        <v>84</v>
      </c>
      <c r="Q28" s="208">
        <v>12</v>
      </c>
    </row>
    <row r="29" spans="1:17" s="10" customFormat="1">
      <c r="A29" s="512" t="s">
        <v>455</v>
      </c>
      <c r="B29" s="206">
        <v>69234</v>
      </c>
      <c r="C29" s="206">
        <v>72474</v>
      </c>
      <c r="D29" s="206">
        <v>14015</v>
      </c>
      <c r="E29" s="206">
        <v>1561</v>
      </c>
      <c r="F29" s="206">
        <v>3285</v>
      </c>
      <c r="G29" s="206">
        <v>906</v>
      </c>
      <c r="H29" s="206">
        <v>780</v>
      </c>
      <c r="I29" s="206">
        <v>242</v>
      </c>
      <c r="J29" s="206">
        <v>159</v>
      </c>
      <c r="K29" s="206">
        <v>14</v>
      </c>
      <c r="L29" s="206">
        <v>29</v>
      </c>
      <c r="M29" s="206">
        <v>5</v>
      </c>
      <c r="N29" s="206">
        <v>102</v>
      </c>
      <c r="O29" s="206">
        <v>32</v>
      </c>
      <c r="P29" s="206">
        <v>75</v>
      </c>
      <c r="Q29" s="208">
        <v>11</v>
      </c>
    </row>
    <row r="30" spans="1:17" s="10" customFormat="1" ht="13.5" thickBot="1">
      <c r="A30" s="513" t="s">
        <v>486</v>
      </c>
      <c r="B30" s="1007">
        <v>98469</v>
      </c>
      <c r="C30" s="1008"/>
      <c r="D30" s="1007">
        <v>10440</v>
      </c>
      <c r="E30" s="1008"/>
      <c r="F30" s="306"/>
      <c r="G30" s="306"/>
      <c r="H30" s="1007">
        <v>713</v>
      </c>
      <c r="I30" s="1008"/>
      <c r="J30" s="1007">
        <v>104</v>
      </c>
      <c r="K30" s="1008"/>
      <c r="L30" s="1007">
        <v>44</v>
      </c>
      <c r="M30" s="1008"/>
      <c r="N30" s="1007">
        <v>80</v>
      </c>
      <c r="O30" s="1008"/>
      <c r="P30" s="1007">
        <v>63</v>
      </c>
      <c r="Q30" s="1009"/>
    </row>
    <row r="31" spans="1:17" s="10" customFormat="1" ht="22.5" customHeight="1">
      <c r="A31" s="794" t="s">
        <v>391</v>
      </c>
      <c r="B31" s="794"/>
      <c r="C31" s="794"/>
      <c r="D31" s="794"/>
      <c r="E31" s="255"/>
      <c r="F31" s="275"/>
      <c r="G31" s="275"/>
      <c r="H31" s="129"/>
      <c r="I31" s="129"/>
      <c r="J31" s="27"/>
      <c r="K31" s="27"/>
      <c r="L31" s="129"/>
      <c r="M31" s="129"/>
      <c r="N31" s="129"/>
      <c r="O31" s="129"/>
    </row>
    <row r="32" spans="1:17">
      <c r="A32" s="843" t="s">
        <v>384</v>
      </c>
      <c r="B32" s="843"/>
      <c r="C32" s="843"/>
      <c r="D32" s="843"/>
      <c r="E32" s="843"/>
      <c r="F32" s="843"/>
      <c r="G32" s="843"/>
      <c r="H32" s="129"/>
      <c r="I32" s="129"/>
      <c r="J32" s="27"/>
      <c r="K32" s="27"/>
      <c r="L32" s="129"/>
      <c r="M32" s="129"/>
      <c r="N32" s="129"/>
      <c r="O32" s="129"/>
      <c r="P32" s="10"/>
      <c r="Q32" s="10"/>
    </row>
    <row r="33" spans="1:17" ht="14.25">
      <c r="A33" s="913" t="s">
        <v>473</v>
      </c>
      <c r="B33" s="804"/>
      <c r="C33" s="804"/>
      <c r="D33" s="804"/>
      <c r="E33" s="255"/>
      <c r="F33" s="275"/>
      <c r="G33" s="275"/>
      <c r="H33" s="129"/>
      <c r="I33" s="129"/>
      <c r="J33" s="27"/>
      <c r="K33" s="27"/>
      <c r="L33" s="129"/>
      <c r="M33" s="129"/>
      <c r="N33" s="129"/>
      <c r="O33" s="129"/>
      <c r="P33" s="10"/>
      <c r="Q33" s="10"/>
    </row>
    <row r="34" spans="1:17">
      <c r="A34" s="1016" t="s">
        <v>481</v>
      </c>
      <c r="B34" s="843"/>
      <c r="C34" s="843"/>
      <c r="D34" s="843"/>
      <c r="E34" s="843"/>
      <c r="F34" s="843"/>
      <c r="G34" s="843"/>
    </row>
    <row r="35" spans="1:17">
      <c r="A35" s="843"/>
      <c r="B35" s="843"/>
      <c r="C35" s="843"/>
      <c r="D35" s="843"/>
      <c r="E35" s="843"/>
      <c r="F35" s="843"/>
      <c r="G35" s="281"/>
    </row>
    <row r="36" spans="1:17">
      <c r="B36" s="281"/>
      <c r="C36" s="281"/>
      <c r="D36" s="281"/>
      <c r="E36" s="281"/>
      <c r="F36" s="281"/>
      <c r="G36" s="281"/>
    </row>
    <row r="37" spans="1:17">
      <c r="B37" s="281"/>
    </row>
  </sheetData>
  <mergeCells count="36">
    <mergeCell ref="J30:K30"/>
    <mergeCell ref="L30:M30"/>
    <mergeCell ref="N30:O30"/>
    <mergeCell ref="P30:Q30"/>
    <mergeCell ref="B30:C30"/>
    <mergeCell ref="D30:E30"/>
    <mergeCell ref="B6:C9"/>
    <mergeCell ref="D6:E9"/>
    <mergeCell ref="F7:G9"/>
    <mergeCell ref="H7:I9"/>
    <mergeCell ref="A35:F35"/>
    <mergeCell ref="A33:D33"/>
    <mergeCell ref="A15:D15"/>
    <mergeCell ref="A16:G16"/>
    <mergeCell ref="A31:D31"/>
    <mergeCell ref="A34:G34"/>
    <mergeCell ref="A18:A23"/>
    <mergeCell ref="B18:C21"/>
    <mergeCell ref="A32:G32"/>
    <mergeCell ref="H30:I30"/>
    <mergeCell ref="A1:Q1"/>
    <mergeCell ref="A3:Q3"/>
    <mergeCell ref="A4:Q4"/>
    <mergeCell ref="J19:K22"/>
    <mergeCell ref="F18:Q18"/>
    <mergeCell ref="P19:Q22"/>
    <mergeCell ref="H19:I22"/>
    <mergeCell ref="D18:E22"/>
    <mergeCell ref="F19:G22"/>
    <mergeCell ref="N19:O22"/>
    <mergeCell ref="L19:M22"/>
    <mergeCell ref="A6:A10"/>
    <mergeCell ref="G6:O6"/>
    <mergeCell ref="J7:K9"/>
    <mergeCell ref="L7:M9"/>
    <mergeCell ref="N7:O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N36"/>
  <sheetViews>
    <sheetView showGridLines="0" view="pageBreakPreview" zoomScaleNormal="75" zoomScaleSheetLayoutView="100" workbookViewId="0">
      <selection activeCell="C38" sqref="C38"/>
    </sheetView>
  </sheetViews>
  <sheetFormatPr baseColWidth="10" defaultColWidth="19.140625" defaultRowHeight="12.75"/>
  <cols>
    <col min="1" max="3" width="12.7109375" style="4" customWidth="1"/>
    <col min="4" max="7" width="15.28515625" style="4" customWidth="1"/>
    <col min="8" max="8" width="18.140625" style="4" customWidth="1"/>
    <col min="9" max="9" width="16.42578125" style="4" customWidth="1"/>
    <col min="10" max="10" width="19.28515625" style="4" customWidth="1"/>
    <col min="11" max="11" width="15.7109375" style="4" customWidth="1"/>
    <col min="12" max="12" width="7.42578125" style="4" customWidth="1"/>
    <col min="13" max="14" width="15.7109375" style="4" customWidth="1"/>
    <col min="15" max="16384" width="19.140625" style="4"/>
  </cols>
  <sheetData>
    <row r="1" spans="1:14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15"/>
      <c r="M1" s="15"/>
    </row>
    <row r="2" spans="1:1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32" customFormat="1" ht="15">
      <c r="A3" s="1021" t="s">
        <v>285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84"/>
      <c r="M3" s="84"/>
    </row>
    <row r="4" spans="1:14" s="32" customFormat="1" ht="15">
      <c r="A4" s="1021" t="s">
        <v>238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84"/>
      <c r="M4" s="84"/>
    </row>
    <row r="5" spans="1:14" ht="13.5" thickBot="1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4" ht="20.25" customHeight="1">
      <c r="A6" s="1019" t="s">
        <v>1</v>
      </c>
      <c r="B6" s="1020" t="s">
        <v>3</v>
      </c>
      <c r="C6" s="1022" t="s">
        <v>150</v>
      </c>
      <c r="D6" s="1023"/>
      <c r="E6" s="1024"/>
      <c r="F6" s="860" t="s">
        <v>82</v>
      </c>
      <c r="G6" s="823"/>
      <c r="H6" s="823"/>
      <c r="I6" s="823"/>
      <c r="J6" s="823"/>
      <c r="K6" s="86"/>
      <c r="L6" s="86"/>
      <c r="M6" s="86"/>
    </row>
    <row r="7" spans="1:14">
      <c r="A7" s="821"/>
      <c r="B7" s="827"/>
      <c r="C7" s="861" t="s">
        <v>3</v>
      </c>
      <c r="D7" s="863" t="s">
        <v>225</v>
      </c>
      <c r="E7" s="861" t="s">
        <v>31</v>
      </c>
      <c r="F7" s="861" t="s">
        <v>120</v>
      </c>
      <c r="G7" s="863" t="s">
        <v>219</v>
      </c>
      <c r="H7" s="514" t="s">
        <v>214</v>
      </c>
      <c r="I7" s="514" t="s">
        <v>82</v>
      </c>
      <c r="J7" s="515" t="s">
        <v>187</v>
      </c>
      <c r="K7" s="87"/>
      <c r="L7" s="87"/>
      <c r="M7" s="87"/>
    </row>
    <row r="8" spans="1:14">
      <c r="A8" s="821"/>
      <c r="B8" s="827"/>
      <c r="C8" s="827"/>
      <c r="D8" s="661"/>
      <c r="E8" s="827"/>
      <c r="F8" s="827"/>
      <c r="G8" s="661"/>
      <c r="H8" s="516" t="s">
        <v>215</v>
      </c>
      <c r="I8" s="516" t="s">
        <v>158</v>
      </c>
      <c r="J8" s="517" t="s">
        <v>168</v>
      </c>
      <c r="K8" s="87"/>
      <c r="L8" s="87"/>
      <c r="M8" s="87"/>
    </row>
    <row r="9" spans="1:14">
      <c r="A9" s="821"/>
      <c r="B9" s="827"/>
      <c r="C9" s="827"/>
      <c r="D9" s="661"/>
      <c r="E9" s="827"/>
      <c r="F9" s="827"/>
      <c r="G9" s="661"/>
      <c r="H9" s="516" t="s">
        <v>192</v>
      </c>
      <c r="I9" s="516" t="s">
        <v>167</v>
      </c>
      <c r="J9" s="517" t="s">
        <v>169</v>
      </c>
      <c r="K9" s="86"/>
      <c r="L9" s="86"/>
      <c r="M9" s="86"/>
    </row>
    <row r="10" spans="1:14" ht="13.5" thickBot="1">
      <c r="A10" s="822"/>
      <c r="B10" s="828"/>
      <c r="C10" s="828"/>
      <c r="D10" s="662"/>
      <c r="E10" s="828"/>
      <c r="F10" s="828"/>
      <c r="G10" s="662"/>
      <c r="H10" s="518" t="s">
        <v>217</v>
      </c>
      <c r="I10" s="518" t="s">
        <v>170</v>
      </c>
      <c r="J10" s="519" t="s">
        <v>164</v>
      </c>
      <c r="K10" s="87"/>
      <c r="L10" s="87"/>
      <c r="M10" s="87"/>
    </row>
    <row r="11" spans="1:14">
      <c r="A11" s="253">
        <v>2004</v>
      </c>
      <c r="B11" s="206">
        <v>871724</v>
      </c>
      <c r="C11" s="206">
        <f t="shared" ref="C11:C14" si="0">SUM(D11:E11)</f>
        <v>35024</v>
      </c>
      <c r="D11" s="206">
        <v>30916</v>
      </c>
      <c r="E11" s="206">
        <v>4108</v>
      </c>
      <c r="F11" s="206">
        <v>244740</v>
      </c>
      <c r="G11" s="206">
        <v>36861</v>
      </c>
      <c r="H11" s="206">
        <v>14851</v>
      </c>
      <c r="I11" s="206">
        <v>11409</v>
      </c>
      <c r="J11" s="208">
        <v>14565</v>
      </c>
      <c r="K11" s="85"/>
      <c r="L11" s="85"/>
      <c r="M11" s="85"/>
    </row>
    <row r="12" spans="1:14">
      <c r="A12" s="253">
        <v>2005</v>
      </c>
      <c r="B12" s="206">
        <v>890872</v>
      </c>
      <c r="C12" s="206">
        <f t="shared" si="0"/>
        <v>34265</v>
      </c>
      <c r="D12" s="206">
        <v>30578</v>
      </c>
      <c r="E12" s="206">
        <v>3687</v>
      </c>
      <c r="F12" s="206">
        <v>242336</v>
      </c>
      <c r="G12" s="206">
        <v>36350</v>
      </c>
      <c r="H12" s="206">
        <v>14773</v>
      </c>
      <c r="I12" s="206">
        <v>11490</v>
      </c>
      <c r="J12" s="208">
        <v>15314</v>
      </c>
      <c r="K12" s="85"/>
      <c r="L12" s="85"/>
      <c r="M12" s="85"/>
    </row>
    <row r="13" spans="1:14">
      <c r="A13" s="253">
        <v>2006</v>
      </c>
      <c r="B13" s="206">
        <v>911561</v>
      </c>
      <c r="C13" s="206">
        <f t="shared" si="0"/>
        <v>33938</v>
      </c>
      <c r="D13" s="206">
        <v>30338</v>
      </c>
      <c r="E13" s="206">
        <v>3600</v>
      </c>
      <c r="F13" s="206">
        <v>244344</v>
      </c>
      <c r="G13" s="206">
        <v>35898</v>
      </c>
      <c r="H13" s="206">
        <v>15163</v>
      </c>
      <c r="I13" s="206">
        <v>11373</v>
      </c>
      <c r="J13" s="208">
        <v>15992</v>
      </c>
      <c r="K13" s="85"/>
      <c r="L13" s="85"/>
      <c r="M13" s="85"/>
    </row>
    <row r="14" spans="1:14" ht="13.5" thickBot="1">
      <c r="A14" s="253">
        <v>2007</v>
      </c>
      <c r="B14" s="206">
        <v>924981</v>
      </c>
      <c r="C14" s="206">
        <f t="shared" si="0"/>
        <v>34475</v>
      </c>
      <c r="D14" s="206">
        <v>30932</v>
      </c>
      <c r="E14" s="206">
        <v>3543</v>
      </c>
      <c r="F14" s="206">
        <v>245074</v>
      </c>
      <c r="G14" s="206">
        <v>36405</v>
      </c>
      <c r="H14" s="206">
        <v>14397</v>
      </c>
      <c r="I14" s="206">
        <v>10589</v>
      </c>
      <c r="J14" s="208">
        <v>15745</v>
      </c>
      <c r="K14" s="85"/>
      <c r="L14" s="85"/>
      <c r="M14" s="85"/>
    </row>
    <row r="15" spans="1:14" s="10" customFormat="1">
      <c r="A15" s="794" t="s">
        <v>388</v>
      </c>
      <c r="B15" s="794"/>
      <c r="C15" s="794"/>
      <c r="D15" s="794"/>
      <c r="E15" s="215"/>
      <c r="F15" s="228"/>
      <c r="G15" s="254"/>
      <c r="H15" s="254"/>
      <c r="I15" s="254"/>
      <c r="J15" s="254"/>
      <c r="K15" s="81"/>
      <c r="L15" s="81"/>
      <c r="M15" s="81"/>
      <c r="N15" s="25"/>
    </row>
    <row r="16" spans="1:14" s="10" customFormat="1">
      <c r="A16" s="54" t="s">
        <v>336</v>
      </c>
      <c r="B16" s="277"/>
      <c r="C16" s="255"/>
      <c r="D16" s="255"/>
      <c r="E16" s="255"/>
      <c r="F16" s="275"/>
      <c r="G16" s="278"/>
      <c r="H16" s="278"/>
      <c r="I16" s="278"/>
      <c r="J16" s="278"/>
      <c r="K16" s="81"/>
      <c r="L16" s="81"/>
      <c r="M16" s="81"/>
      <c r="N16" s="25"/>
    </row>
    <row r="17" spans="1:14" ht="13.5" thickBot="1">
      <c r="B17" s="82"/>
      <c r="C17" s="78"/>
    </row>
    <row r="18" spans="1:14" ht="19.5" customHeight="1">
      <c r="A18" s="1019" t="s">
        <v>1</v>
      </c>
      <c r="B18" s="1020" t="s">
        <v>3</v>
      </c>
      <c r="C18" s="1000" t="s">
        <v>150</v>
      </c>
      <c r="D18" s="1001"/>
      <c r="E18" s="1001"/>
      <c r="F18" s="1002"/>
      <c r="G18" s="860" t="s">
        <v>82</v>
      </c>
      <c r="H18" s="823"/>
      <c r="I18" s="823"/>
      <c r="J18" s="823"/>
      <c r="K18" s="823"/>
      <c r="L18" s="86"/>
      <c r="M18" s="86"/>
      <c r="N18" s="86"/>
    </row>
    <row r="19" spans="1:14" ht="12.75" customHeight="1">
      <c r="A19" s="821"/>
      <c r="B19" s="827"/>
      <c r="C19" s="861" t="s">
        <v>3</v>
      </c>
      <c r="D19" s="863" t="s">
        <v>335</v>
      </c>
      <c r="E19" s="863" t="s">
        <v>319</v>
      </c>
      <c r="F19" s="863" t="s">
        <v>270</v>
      </c>
      <c r="G19" s="861" t="s">
        <v>120</v>
      </c>
      <c r="H19" s="863" t="s">
        <v>292</v>
      </c>
      <c r="I19" s="863" t="s">
        <v>378</v>
      </c>
      <c r="J19" s="863" t="s">
        <v>295</v>
      </c>
      <c r="K19" s="829" t="s">
        <v>297</v>
      </c>
      <c r="L19" s="87"/>
      <c r="M19" s="87"/>
      <c r="N19" s="87"/>
    </row>
    <row r="20" spans="1:14">
      <c r="A20" s="821"/>
      <c r="B20" s="827"/>
      <c r="C20" s="827"/>
      <c r="D20" s="661"/>
      <c r="E20" s="661"/>
      <c r="F20" s="661"/>
      <c r="G20" s="827"/>
      <c r="H20" s="661"/>
      <c r="I20" s="661"/>
      <c r="J20" s="661" t="s">
        <v>158</v>
      </c>
      <c r="K20" s="670" t="s">
        <v>168</v>
      </c>
      <c r="L20" s="87"/>
      <c r="M20" s="87"/>
      <c r="N20" s="87"/>
    </row>
    <row r="21" spans="1:14">
      <c r="A21" s="821"/>
      <c r="B21" s="827"/>
      <c r="C21" s="827"/>
      <c r="D21" s="661"/>
      <c r="E21" s="661"/>
      <c r="F21" s="661"/>
      <c r="G21" s="827"/>
      <c r="H21" s="661"/>
      <c r="I21" s="661"/>
      <c r="J21" s="661" t="s">
        <v>167</v>
      </c>
      <c r="K21" s="670" t="s">
        <v>169</v>
      </c>
      <c r="L21" s="86"/>
      <c r="M21" s="86"/>
      <c r="N21" s="86"/>
    </row>
    <row r="22" spans="1:14" ht="45.75" customHeight="1" thickBot="1">
      <c r="A22" s="822"/>
      <c r="B22" s="828"/>
      <c r="C22" s="828"/>
      <c r="D22" s="662"/>
      <c r="E22" s="662"/>
      <c r="F22" s="662"/>
      <c r="G22" s="828"/>
      <c r="H22" s="662"/>
      <c r="I22" s="662"/>
      <c r="J22" s="662" t="s">
        <v>170</v>
      </c>
      <c r="K22" s="671" t="s">
        <v>164</v>
      </c>
      <c r="L22" s="87"/>
      <c r="M22" s="87"/>
      <c r="N22" s="87"/>
    </row>
    <row r="23" spans="1:14" ht="21.75" customHeight="1">
      <c r="A23" s="285" t="s">
        <v>350</v>
      </c>
      <c r="B23" s="286">
        <v>804959</v>
      </c>
      <c r="C23" s="286">
        <v>27227</v>
      </c>
      <c r="D23" s="286">
        <v>20850</v>
      </c>
      <c r="E23" s="286">
        <v>3354</v>
      </c>
      <c r="F23" s="286">
        <v>3023</v>
      </c>
      <c r="G23" s="286">
        <v>203557</v>
      </c>
      <c r="H23" s="286">
        <v>27186</v>
      </c>
      <c r="I23" s="286">
        <v>7959</v>
      </c>
      <c r="J23" s="286">
        <v>3760</v>
      </c>
      <c r="K23" s="287">
        <v>7415</v>
      </c>
      <c r="L23" s="85"/>
      <c r="M23" s="85"/>
      <c r="N23" s="85"/>
    </row>
    <row r="24" spans="1:14" ht="14.25">
      <c r="A24" s="315" t="s">
        <v>351</v>
      </c>
      <c r="B24" s="289">
        <v>617440</v>
      </c>
      <c r="C24" s="289">
        <v>27681</v>
      </c>
      <c r="D24" s="289">
        <v>21112</v>
      </c>
      <c r="E24" s="289">
        <v>3654</v>
      </c>
      <c r="F24" s="289">
        <v>2915</v>
      </c>
      <c r="G24" s="289">
        <v>142497</v>
      </c>
      <c r="H24" s="289">
        <v>21770</v>
      </c>
      <c r="I24" s="289">
        <v>5080</v>
      </c>
      <c r="J24" s="289">
        <v>2620</v>
      </c>
      <c r="K24" s="290">
        <v>4588</v>
      </c>
      <c r="L24" s="85"/>
      <c r="M24" s="85"/>
      <c r="N24" s="85"/>
    </row>
    <row r="25" spans="1:14">
      <c r="A25" s="315">
        <v>2010</v>
      </c>
      <c r="B25" s="289">
        <v>569523</v>
      </c>
      <c r="C25" s="289">
        <v>27487</v>
      </c>
      <c r="D25" s="289">
        <v>21249</v>
      </c>
      <c r="E25" s="289">
        <v>3391</v>
      </c>
      <c r="F25" s="289">
        <v>2847</v>
      </c>
      <c r="G25" s="289">
        <v>130321</v>
      </c>
      <c r="H25" s="289">
        <v>20599</v>
      </c>
      <c r="I25" s="289">
        <v>4591</v>
      </c>
      <c r="J25" s="289">
        <v>2331</v>
      </c>
      <c r="K25" s="290">
        <v>4180</v>
      </c>
      <c r="L25" s="85"/>
      <c r="M25" s="85"/>
      <c r="N25" s="85"/>
    </row>
    <row r="26" spans="1:14">
      <c r="A26" s="315">
        <v>2011</v>
      </c>
      <c r="B26" s="289">
        <v>512584</v>
      </c>
      <c r="C26" s="289">
        <v>28059</v>
      </c>
      <c r="D26" s="289">
        <v>22160</v>
      </c>
      <c r="E26" s="289">
        <v>3234</v>
      </c>
      <c r="F26" s="289">
        <v>2665</v>
      </c>
      <c r="G26" s="289">
        <v>115440</v>
      </c>
      <c r="H26" s="289">
        <v>18931</v>
      </c>
      <c r="I26" s="289">
        <v>4028</v>
      </c>
      <c r="J26" s="289">
        <v>2157</v>
      </c>
      <c r="K26" s="290">
        <v>3451</v>
      </c>
      <c r="L26" s="85"/>
      <c r="M26" s="85"/>
      <c r="N26" s="85"/>
    </row>
    <row r="27" spans="1:14">
      <c r="A27" s="315">
        <v>2012</v>
      </c>
      <c r="B27" s="289">
        <v>408537</v>
      </c>
      <c r="C27" s="289">
        <v>25358</v>
      </c>
      <c r="D27" s="289">
        <v>20594</v>
      </c>
      <c r="E27" s="289">
        <v>2132</v>
      </c>
      <c r="F27" s="289">
        <v>2632</v>
      </c>
      <c r="G27" s="289">
        <v>88642</v>
      </c>
      <c r="H27" s="289">
        <v>15499</v>
      </c>
      <c r="I27" s="289">
        <v>2982</v>
      </c>
      <c r="J27" s="289">
        <v>1633</v>
      </c>
      <c r="K27" s="290">
        <v>2417</v>
      </c>
    </row>
    <row r="28" spans="1:14">
      <c r="A28" s="315">
        <v>2013</v>
      </c>
      <c r="B28" s="289">
        <v>404284</v>
      </c>
      <c r="C28" s="289">
        <v>27695</v>
      </c>
      <c r="D28" s="289">
        <v>22662</v>
      </c>
      <c r="E28" s="289">
        <v>2310</v>
      </c>
      <c r="F28" s="289">
        <v>2723</v>
      </c>
      <c r="G28" s="289">
        <v>83623</v>
      </c>
      <c r="H28" s="289">
        <v>15512</v>
      </c>
      <c r="I28" s="289">
        <v>2645</v>
      </c>
      <c r="J28" s="289">
        <v>1600</v>
      </c>
      <c r="K28" s="290">
        <v>2016</v>
      </c>
    </row>
    <row r="29" spans="1:14" s="87" customFormat="1">
      <c r="A29" s="551">
        <v>2014</v>
      </c>
      <c r="B29" s="289">
        <v>424625</v>
      </c>
      <c r="C29" s="289">
        <v>30250</v>
      </c>
      <c r="D29" s="289">
        <v>24922</v>
      </c>
      <c r="E29" s="289">
        <v>2691</v>
      </c>
      <c r="F29" s="289">
        <v>2637</v>
      </c>
      <c r="G29" s="289">
        <v>87188</v>
      </c>
      <c r="H29" s="289">
        <v>16758</v>
      </c>
      <c r="I29" s="289">
        <v>2794</v>
      </c>
      <c r="J29" s="289">
        <v>1590</v>
      </c>
      <c r="K29" s="290">
        <v>2039</v>
      </c>
    </row>
    <row r="30" spans="1:14" ht="13.5" thickBot="1">
      <c r="A30" s="520" t="s">
        <v>483</v>
      </c>
      <c r="B30" s="271">
        <v>415380</v>
      </c>
      <c r="C30" s="271">
        <v>28433</v>
      </c>
      <c r="D30" s="271">
        <v>23484</v>
      </c>
      <c r="E30" s="271">
        <v>2668</v>
      </c>
      <c r="F30" s="271">
        <v>2281</v>
      </c>
      <c r="G30" s="271">
        <v>87076</v>
      </c>
      <c r="H30" s="271">
        <v>16571</v>
      </c>
      <c r="I30" s="271">
        <v>2726</v>
      </c>
      <c r="J30" s="271">
        <v>1597</v>
      </c>
      <c r="K30" s="273">
        <v>1991</v>
      </c>
    </row>
    <row r="31" spans="1:14">
      <c r="A31" s="794" t="s">
        <v>388</v>
      </c>
      <c r="B31" s="794"/>
      <c r="C31" s="794"/>
      <c r="D31" s="794"/>
    </row>
    <row r="32" spans="1:14">
      <c r="A32" s="54" t="s">
        <v>305</v>
      </c>
      <c r="L32" s="386"/>
      <c r="M32" s="386"/>
    </row>
    <row r="33" spans="1:11">
      <c r="A33" s="843" t="s">
        <v>377</v>
      </c>
      <c r="B33" s="843"/>
      <c r="C33" s="843"/>
      <c r="D33" s="843"/>
      <c r="E33" s="843"/>
    </row>
    <row r="34" spans="1:11">
      <c r="A34" s="1018" t="s">
        <v>418</v>
      </c>
      <c r="B34" s="1018"/>
      <c r="C34" s="1018"/>
      <c r="D34" s="1018"/>
      <c r="E34" s="1018"/>
      <c r="F34" s="1018"/>
      <c r="G34" s="1018"/>
      <c r="H34" s="1018"/>
      <c r="I34" s="1018"/>
      <c r="J34" s="1018"/>
      <c r="K34" s="1018"/>
    </row>
    <row r="35" spans="1:11">
      <c r="A35" s="1018" t="s">
        <v>419</v>
      </c>
      <c r="B35" s="1018"/>
      <c r="C35" s="1018"/>
      <c r="D35" s="1018"/>
      <c r="E35" s="1018"/>
      <c r="F35" s="386"/>
      <c r="G35" s="386"/>
      <c r="H35" s="386"/>
      <c r="I35" s="386"/>
      <c r="J35" s="386"/>
      <c r="K35" s="386"/>
    </row>
    <row r="36" spans="1:11">
      <c r="A36" s="1017" t="s">
        <v>428</v>
      </c>
      <c r="B36" s="1018"/>
      <c r="C36" s="1018"/>
      <c r="D36" s="1018"/>
    </row>
  </sheetData>
  <mergeCells count="31">
    <mergeCell ref="H19:H22"/>
    <mergeCell ref="E19:E22"/>
    <mergeCell ref="A18:A22"/>
    <mergeCell ref="B18:B22"/>
    <mergeCell ref="C19:C22"/>
    <mergeCell ref="A1:K1"/>
    <mergeCell ref="A3:K3"/>
    <mergeCell ref="A4:K4"/>
    <mergeCell ref="G18:K18"/>
    <mergeCell ref="C6:E6"/>
    <mergeCell ref="F6:J6"/>
    <mergeCell ref="D7:D10"/>
    <mergeCell ref="E7:E10"/>
    <mergeCell ref="F7:F10"/>
    <mergeCell ref="C7:C10"/>
    <mergeCell ref="A36:D36"/>
    <mergeCell ref="A34:K34"/>
    <mergeCell ref="A35:E35"/>
    <mergeCell ref="A6:A10"/>
    <mergeCell ref="B6:B10"/>
    <mergeCell ref="K19:K22"/>
    <mergeCell ref="C18:F18"/>
    <mergeCell ref="J19:J22"/>
    <mergeCell ref="A15:D15"/>
    <mergeCell ref="G7:G10"/>
    <mergeCell ref="A31:D31"/>
    <mergeCell ref="D19:D22"/>
    <mergeCell ref="A33:E33"/>
    <mergeCell ref="I19:I22"/>
    <mergeCell ref="F19:F22"/>
    <mergeCell ref="G19:G22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  <ignoredErrors>
    <ignoredError sqref="C11:C14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codeName="Hoja35">
    <pageSetUpPr fitToPage="1"/>
  </sheetPr>
  <dimension ref="A1:M50"/>
  <sheetViews>
    <sheetView showGridLines="0" view="pageBreakPreview" topLeftCell="A4" zoomScale="75" zoomScaleNormal="75" workbookViewId="0">
      <selection activeCell="C38" sqref="C38"/>
    </sheetView>
  </sheetViews>
  <sheetFormatPr baseColWidth="10" defaultColWidth="19.140625" defaultRowHeight="12.75"/>
  <cols>
    <col min="1" max="1" width="16.42578125" style="4" customWidth="1"/>
    <col min="2" max="13" width="12.5703125" style="4" customWidth="1"/>
    <col min="14" max="14" width="8.140625" style="4" customWidth="1"/>
    <col min="15" max="16384" width="19.140625" style="4"/>
  </cols>
  <sheetData>
    <row r="1" spans="1:13" ht="18">
      <c r="A1" s="744" t="s">
        <v>180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2" customFormat="1" ht="15">
      <c r="A3" s="1021" t="s">
        <v>291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</row>
    <row r="4" spans="1:13" s="32" customFormat="1" ht="15.7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3" ht="22.5" customHeight="1">
      <c r="A5" s="257"/>
      <c r="B5" s="823" t="s">
        <v>4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</row>
    <row r="6" spans="1:13" ht="12.75" customHeight="1">
      <c r="A6" s="821" t="s">
        <v>1</v>
      </c>
      <c r="B6" s="827" t="s">
        <v>3</v>
      </c>
      <c r="C6" s="824" t="s">
        <v>240</v>
      </c>
      <c r="D6" s="826" t="s">
        <v>241</v>
      </c>
      <c r="E6" s="826" t="s">
        <v>242</v>
      </c>
      <c r="F6" s="826" t="s">
        <v>243</v>
      </c>
      <c r="G6" s="826" t="s">
        <v>244</v>
      </c>
      <c r="H6" s="826" t="s">
        <v>245</v>
      </c>
      <c r="I6" s="826" t="s">
        <v>246</v>
      </c>
      <c r="J6" s="826" t="s">
        <v>247</v>
      </c>
      <c r="K6" s="826" t="s">
        <v>248</v>
      </c>
      <c r="L6" s="826" t="s">
        <v>249</v>
      </c>
      <c r="M6" s="865" t="s">
        <v>250</v>
      </c>
    </row>
    <row r="7" spans="1:13">
      <c r="A7" s="821"/>
      <c r="B7" s="827"/>
      <c r="C7" s="824"/>
      <c r="D7" s="661"/>
      <c r="E7" s="661"/>
      <c r="F7" s="661"/>
      <c r="G7" s="661"/>
      <c r="H7" s="661"/>
      <c r="I7" s="661"/>
      <c r="J7" s="661"/>
      <c r="K7" s="661"/>
      <c r="L7" s="661"/>
      <c r="M7" s="670"/>
    </row>
    <row r="8" spans="1:13">
      <c r="A8" s="821"/>
      <c r="B8" s="827"/>
      <c r="C8" s="824"/>
      <c r="D8" s="661"/>
      <c r="E8" s="661"/>
      <c r="F8" s="661"/>
      <c r="G8" s="661"/>
      <c r="H8" s="661"/>
      <c r="I8" s="661"/>
      <c r="J8" s="661"/>
      <c r="K8" s="661"/>
      <c r="L8" s="661"/>
      <c r="M8" s="670"/>
    </row>
    <row r="9" spans="1:13" ht="13.5" thickBot="1">
      <c r="A9" s="822"/>
      <c r="B9" s="828"/>
      <c r="C9" s="825"/>
      <c r="D9" s="662"/>
      <c r="E9" s="662"/>
      <c r="F9" s="662"/>
      <c r="G9" s="662"/>
      <c r="H9" s="662"/>
      <c r="I9" s="662"/>
      <c r="J9" s="662"/>
      <c r="K9" s="662"/>
      <c r="L9" s="662"/>
      <c r="M9" s="671"/>
    </row>
    <row r="10" spans="1:13" ht="21" customHeight="1">
      <c r="A10" s="253">
        <v>2007</v>
      </c>
      <c r="B10" s="206">
        <v>723518</v>
      </c>
      <c r="C10" s="206">
        <v>8245</v>
      </c>
      <c r="D10" s="206">
        <v>23037</v>
      </c>
      <c r="E10" s="206">
        <v>91975</v>
      </c>
      <c r="F10" s="206">
        <v>118961</v>
      </c>
      <c r="G10" s="206">
        <v>119436</v>
      </c>
      <c r="H10" s="206">
        <v>104541</v>
      </c>
      <c r="I10" s="206">
        <v>88054</v>
      </c>
      <c r="J10" s="206">
        <v>67686</v>
      </c>
      <c r="K10" s="206">
        <v>48788</v>
      </c>
      <c r="L10" s="206">
        <v>52167</v>
      </c>
      <c r="M10" s="208">
        <v>628</v>
      </c>
    </row>
    <row r="11" spans="1:13">
      <c r="A11" s="253">
        <v>2008</v>
      </c>
      <c r="B11" s="206">
        <v>610796</v>
      </c>
      <c r="C11" s="206">
        <v>4952</v>
      </c>
      <c r="D11" s="206">
        <v>16528</v>
      </c>
      <c r="E11" s="206">
        <v>70136</v>
      </c>
      <c r="F11" s="206">
        <v>95298</v>
      </c>
      <c r="G11" s="206">
        <v>101681</v>
      </c>
      <c r="H11" s="206">
        <v>89964</v>
      </c>
      <c r="I11" s="206">
        <v>77895</v>
      </c>
      <c r="J11" s="206">
        <v>60798</v>
      </c>
      <c r="K11" s="206">
        <v>45083</v>
      </c>
      <c r="L11" s="206">
        <v>47833</v>
      </c>
      <c r="M11" s="208">
        <v>628</v>
      </c>
    </row>
    <row r="12" spans="1:13">
      <c r="A12" s="253">
        <v>2009</v>
      </c>
      <c r="B12" s="206">
        <v>453762</v>
      </c>
      <c r="C12" s="206">
        <v>1665</v>
      </c>
      <c r="D12" s="206">
        <v>7672</v>
      </c>
      <c r="E12" s="206">
        <v>41785</v>
      </c>
      <c r="F12" s="206">
        <v>64639</v>
      </c>
      <c r="G12" s="206">
        <v>76816</v>
      </c>
      <c r="H12" s="206">
        <v>70438</v>
      </c>
      <c r="I12" s="206">
        <v>62140</v>
      </c>
      <c r="J12" s="206">
        <v>50412</v>
      </c>
      <c r="K12" s="206">
        <v>37978</v>
      </c>
      <c r="L12" s="206">
        <v>39704</v>
      </c>
      <c r="M12" s="208">
        <v>513</v>
      </c>
    </row>
    <row r="13" spans="1:13">
      <c r="A13" s="253">
        <v>2010</v>
      </c>
      <c r="B13" s="206">
        <v>413623</v>
      </c>
      <c r="C13" s="206">
        <v>867</v>
      </c>
      <c r="D13" s="206">
        <v>5291</v>
      </c>
      <c r="E13" s="206">
        <v>33876</v>
      </c>
      <c r="F13" s="206">
        <v>56046</v>
      </c>
      <c r="G13" s="206">
        <v>70844</v>
      </c>
      <c r="H13" s="206">
        <v>65750</v>
      </c>
      <c r="I13" s="206">
        <v>58439</v>
      </c>
      <c r="J13" s="206">
        <v>48173</v>
      </c>
      <c r="K13" s="206">
        <v>36852</v>
      </c>
      <c r="L13" s="206">
        <v>36999</v>
      </c>
      <c r="M13" s="208">
        <v>486</v>
      </c>
    </row>
    <row r="14" spans="1:13">
      <c r="A14" s="253">
        <v>2011</v>
      </c>
      <c r="B14" s="206">
        <v>368465</v>
      </c>
      <c r="C14" s="206">
        <v>602</v>
      </c>
      <c r="D14" s="206">
        <v>3567</v>
      </c>
      <c r="E14" s="206">
        <v>26941</v>
      </c>
      <c r="F14" s="206">
        <v>46224</v>
      </c>
      <c r="G14" s="206">
        <v>61718</v>
      </c>
      <c r="H14" s="206">
        <v>61303</v>
      </c>
      <c r="I14" s="208">
        <v>53906</v>
      </c>
      <c r="J14" s="208">
        <v>44751</v>
      </c>
      <c r="K14" s="208">
        <v>34376</v>
      </c>
      <c r="L14" s="208">
        <v>34606</v>
      </c>
      <c r="M14" s="208">
        <v>471</v>
      </c>
    </row>
    <row r="15" spans="1:13">
      <c r="A15" s="315">
        <v>2012</v>
      </c>
      <c r="B15" s="289">
        <v>288635</v>
      </c>
      <c r="C15" s="289">
        <v>299</v>
      </c>
      <c r="D15" s="289">
        <v>1953</v>
      </c>
      <c r="E15" s="289">
        <v>17925</v>
      </c>
      <c r="F15" s="289">
        <v>32838</v>
      </c>
      <c r="G15" s="289">
        <v>46354</v>
      </c>
      <c r="H15" s="289">
        <v>48996</v>
      </c>
      <c r="I15" s="290">
        <v>43823</v>
      </c>
      <c r="J15" s="290">
        <v>37123</v>
      </c>
      <c r="K15" s="290">
        <v>29478</v>
      </c>
      <c r="L15" s="290">
        <v>29491</v>
      </c>
      <c r="M15" s="290">
        <v>355</v>
      </c>
    </row>
    <row r="16" spans="1:13">
      <c r="A16" s="315">
        <v>2013</v>
      </c>
      <c r="B16" s="289">
        <v>278078</v>
      </c>
      <c r="C16" s="289">
        <v>291</v>
      </c>
      <c r="D16" s="289">
        <v>1649</v>
      </c>
      <c r="E16" s="289">
        <v>14969</v>
      </c>
      <c r="F16" s="289">
        <v>29149</v>
      </c>
      <c r="G16" s="289">
        <v>43016</v>
      </c>
      <c r="H16" s="289">
        <v>48630</v>
      </c>
      <c r="I16" s="290">
        <v>43465</v>
      </c>
      <c r="J16" s="290">
        <v>37121</v>
      </c>
      <c r="K16" s="290">
        <v>29703</v>
      </c>
      <c r="L16" s="290">
        <v>29696</v>
      </c>
      <c r="M16" s="290">
        <v>389</v>
      </c>
    </row>
    <row r="17" spans="1:13" s="87" customFormat="1">
      <c r="A17" s="315">
        <v>2014</v>
      </c>
      <c r="B17" s="289">
        <v>291408</v>
      </c>
      <c r="C17" s="289">
        <v>320</v>
      </c>
      <c r="D17" s="289">
        <v>1713</v>
      </c>
      <c r="E17" s="289">
        <v>15484</v>
      </c>
      <c r="F17" s="289">
        <v>29354</v>
      </c>
      <c r="G17" s="289">
        <v>42886</v>
      </c>
      <c r="H17" s="289">
        <v>51324</v>
      </c>
      <c r="I17" s="290">
        <v>46607</v>
      </c>
      <c r="J17" s="290">
        <v>39494</v>
      </c>
      <c r="K17" s="290">
        <v>31745</v>
      </c>
      <c r="L17" s="290">
        <v>32062</v>
      </c>
      <c r="M17" s="290">
        <v>419</v>
      </c>
    </row>
    <row r="18" spans="1:13" s="10" customFormat="1" ht="13.5" thickBot="1">
      <c r="A18" s="520" t="s">
        <v>483</v>
      </c>
      <c r="B18" s="271">
        <v>288261</v>
      </c>
      <c r="C18" s="271">
        <v>256</v>
      </c>
      <c r="D18" s="271">
        <v>1539</v>
      </c>
      <c r="E18" s="271">
        <v>14490</v>
      </c>
      <c r="F18" s="271">
        <v>27549</v>
      </c>
      <c r="G18" s="271">
        <v>39257</v>
      </c>
      <c r="H18" s="271">
        <v>50022</v>
      </c>
      <c r="I18" s="273">
        <v>46828</v>
      </c>
      <c r="J18" s="273">
        <v>40552</v>
      </c>
      <c r="K18" s="273">
        <v>32812</v>
      </c>
      <c r="L18" s="273">
        <v>34207</v>
      </c>
      <c r="M18" s="273">
        <v>749</v>
      </c>
    </row>
    <row r="19" spans="1:13" ht="12.75" customHeight="1" thickBot="1">
      <c r="A19" s="10"/>
      <c r="B19" s="277"/>
      <c r="C19" s="255"/>
      <c r="D19" s="255"/>
      <c r="E19" s="275"/>
      <c r="F19" s="278"/>
      <c r="G19" s="278"/>
      <c r="H19" s="278"/>
      <c r="I19" s="278"/>
      <c r="J19" s="278"/>
      <c r="K19" s="278"/>
      <c r="L19" s="278"/>
      <c r="M19" s="278"/>
    </row>
    <row r="20" spans="1:13" ht="27" customHeight="1">
      <c r="A20" s="257"/>
      <c r="B20" s="823" t="s">
        <v>5</v>
      </c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</row>
    <row r="21" spans="1:13">
      <c r="A21" s="821" t="s">
        <v>1</v>
      </c>
      <c r="B21" s="827" t="s">
        <v>3</v>
      </c>
      <c r="C21" s="824" t="s">
        <v>240</v>
      </c>
      <c r="D21" s="826" t="s">
        <v>241</v>
      </c>
      <c r="E21" s="826" t="s">
        <v>242</v>
      </c>
      <c r="F21" s="826" t="s">
        <v>243</v>
      </c>
      <c r="G21" s="826" t="s">
        <v>244</v>
      </c>
      <c r="H21" s="826" t="s">
        <v>245</v>
      </c>
      <c r="I21" s="826" t="s">
        <v>246</v>
      </c>
      <c r="J21" s="826" t="s">
        <v>247</v>
      </c>
      <c r="K21" s="826" t="s">
        <v>248</v>
      </c>
      <c r="L21" s="826" t="s">
        <v>249</v>
      </c>
      <c r="M21" s="865" t="s">
        <v>250</v>
      </c>
    </row>
    <row r="22" spans="1:13">
      <c r="A22" s="821"/>
      <c r="B22" s="827"/>
      <c r="C22" s="824"/>
      <c r="D22" s="661"/>
      <c r="E22" s="661"/>
      <c r="F22" s="661"/>
      <c r="G22" s="661"/>
      <c r="H22" s="661"/>
      <c r="I22" s="661"/>
      <c r="J22" s="661"/>
      <c r="K22" s="661"/>
      <c r="L22" s="661"/>
      <c r="M22" s="670"/>
    </row>
    <row r="23" spans="1:13">
      <c r="A23" s="821"/>
      <c r="B23" s="827"/>
      <c r="C23" s="824"/>
      <c r="D23" s="661"/>
      <c r="E23" s="661"/>
      <c r="F23" s="661"/>
      <c r="G23" s="661"/>
      <c r="H23" s="661"/>
      <c r="I23" s="661"/>
      <c r="J23" s="661"/>
      <c r="K23" s="661"/>
      <c r="L23" s="661"/>
      <c r="M23" s="670"/>
    </row>
    <row r="24" spans="1:13" ht="13.5" thickBot="1">
      <c r="A24" s="822"/>
      <c r="B24" s="828"/>
      <c r="C24" s="825"/>
      <c r="D24" s="662"/>
      <c r="E24" s="662"/>
      <c r="F24" s="662"/>
      <c r="G24" s="662"/>
      <c r="H24" s="662"/>
      <c r="I24" s="662"/>
      <c r="J24" s="662"/>
      <c r="K24" s="662"/>
      <c r="L24" s="662"/>
      <c r="M24" s="671"/>
    </row>
    <row r="25" spans="1:13" ht="21.75" customHeight="1">
      <c r="A25" s="253">
        <v>2007</v>
      </c>
      <c r="B25" s="206">
        <v>201463</v>
      </c>
      <c r="C25" s="206">
        <v>1296</v>
      </c>
      <c r="D25" s="206">
        <v>5024</v>
      </c>
      <c r="E25" s="206">
        <v>23482</v>
      </c>
      <c r="F25" s="206">
        <v>31882</v>
      </c>
      <c r="G25" s="206">
        <v>30315</v>
      </c>
      <c r="H25" s="206">
        <v>27621</v>
      </c>
      <c r="I25" s="206">
        <v>26698</v>
      </c>
      <c r="J25" s="206">
        <v>23555</v>
      </c>
      <c r="K25" s="206">
        <v>17212</v>
      </c>
      <c r="L25" s="206">
        <v>14076</v>
      </c>
      <c r="M25" s="208">
        <v>302</v>
      </c>
    </row>
    <row r="26" spans="1:13">
      <c r="A26" s="253">
        <v>2008</v>
      </c>
      <c r="B26" s="206">
        <v>194163</v>
      </c>
      <c r="C26" s="206">
        <v>856</v>
      </c>
      <c r="D26" s="206">
        <v>4071</v>
      </c>
      <c r="E26" s="206">
        <v>20312</v>
      </c>
      <c r="F26" s="206">
        <v>29044</v>
      </c>
      <c r="G26" s="206">
        <v>28821</v>
      </c>
      <c r="H26" s="206">
        <v>26581</v>
      </c>
      <c r="I26" s="206">
        <v>26393</v>
      </c>
      <c r="J26" s="206">
        <v>23968</v>
      </c>
      <c r="K26" s="206">
        <v>18396</v>
      </c>
      <c r="L26" s="206">
        <v>15412</v>
      </c>
      <c r="M26" s="208">
        <v>309</v>
      </c>
    </row>
    <row r="27" spans="1:13">
      <c r="A27" s="253">
        <v>2009</v>
      </c>
      <c r="B27" s="206">
        <v>163678</v>
      </c>
      <c r="C27" s="206">
        <v>359</v>
      </c>
      <c r="D27" s="206">
        <v>2249</v>
      </c>
      <c r="E27" s="206">
        <v>14040</v>
      </c>
      <c r="F27" s="206">
        <v>22130</v>
      </c>
      <c r="G27" s="206">
        <v>24275</v>
      </c>
      <c r="H27" s="206">
        <v>22755</v>
      </c>
      <c r="I27" s="206">
        <v>22383</v>
      </c>
      <c r="J27" s="206">
        <v>21933</v>
      </c>
      <c r="K27" s="206">
        <v>17944</v>
      </c>
      <c r="L27" s="206">
        <v>15307</v>
      </c>
      <c r="M27" s="208">
        <v>303</v>
      </c>
    </row>
    <row r="28" spans="1:13">
      <c r="A28" s="253">
        <v>2010</v>
      </c>
      <c r="B28" s="206">
        <v>155900</v>
      </c>
      <c r="C28" s="206">
        <v>183</v>
      </c>
      <c r="D28" s="206">
        <v>1644</v>
      </c>
      <c r="E28" s="206">
        <v>12006</v>
      </c>
      <c r="F28" s="206">
        <v>19657</v>
      </c>
      <c r="G28" s="206">
        <v>23035</v>
      </c>
      <c r="H28" s="206">
        <v>21997</v>
      </c>
      <c r="I28" s="206">
        <v>21909</v>
      </c>
      <c r="J28" s="206">
        <v>21192</v>
      </c>
      <c r="K28" s="206">
        <v>18212</v>
      </c>
      <c r="L28" s="206">
        <v>15735</v>
      </c>
      <c r="M28" s="208">
        <v>330</v>
      </c>
    </row>
    <row r="29" spans="1:13">
      <c r="A29" s="253">
        <v>2011</v>
      </c>
      <c r="B29" s="206">
        <v>144119</v>
      </c>
      <c r="C29" s="206">
        <v>133</v>
      </c>
      <c r="D29" s="206">
        <v>1203</v>
      </c>
      <c r="E29" s="206">
        <v>9954</v>
      </c>
      <c r="F29" s="206">
        <v>16768</v>
      </c>
      <c r="G29" s="206">
        <v>20820</v>
      </c>
      <c r="H29" s="206">
        <v>20460</v>
      </c>
      <c r="I29" s="208">
        <v>20171</v>
      </c>
      <c r="J29" s="208">
        <v>20126</v>
      </c>
      <c r="K29" s="208">
        <v>17884</v>
      </c>
      <c r="L29" s="208">
        <v>16286</v>
      </c>
      <c r="M29" s="208">
        <v>314</v>
      </c>
    </row>
    <row r="30" spans="1:13" s="87" customFormat="1">
      <c r="A30" s="315">
        <v>2012</v>
      </c>
      <c r="B30" s="289">
        <v>119902</v>
      </c>
      <c r="C30" s="289">
        <v>72</v>
      </c>
      <c r="D30" s="289">
        <v>675</v>
      </c>
      <c r="E30" s="289">
        <v>6978</v>
      </c>
      <c r="F30" s="289">
        <v>12576</v>
      </c>
      <c r="G30" s="289">
        <v>16267</v>
      </c>
      <c r="H30" s="289">
        <v>16683</v>
      </c>
      <c r="I30" s="290">
        <v>16829</v>
      </c>
      <c r="J30" s="290">
        <v>17298</v>
      </c>
      <c r="K30" s="290">
        <v>16065</v>
      </c>
      <c r="L30" s="290">
        <v>16133</v>
      </c>
      <c r="M30" s="290">
        <v>326</v>
      </c>
    </row>
    <row r="31" spans="1:13">
      <c r="A31" s="315">
        <v>2013</v>
      </c>
      <c r="B31" s="289">
        <v>126206</v>
      </c>
      <c r="C31" s="289">
        <v>61</v>
      </c>
      <c r="D31" s="289">
        <v>543</v>
      </c>
      <c r="E31" s="289">
        <v>6077</v>
      </c>
      <c r="F31" s="289">
        <v>11643</v>
      </c>
      <c r="G31" s="289">
        <v>16062</v>
      </c>
      <c r="H31" s="289">
        <v>17706</v>
      </c>
      <c r="I31" s="290">
        <v>17370</v>
      </c>
      <c r="J31" s="290">
        <v>18923</v>
      </c>
      <c r="K31" s="290">
        <v>18270</v>
      </c>
      <c r="L31" s="290">
        <v>19143</v>
      </c>
      <c r="M31" s="290">
        <v>408</v>
      </c>
    </row>
    <row r="32" spans="1:13">
      <c r="A32" s="315">
        <v>2014</v>
      </c>
      <c r="B32" s="289">
        <v>133217</v>
      </c>
      <c r="C32" s="289">
        <v>78</v>
      </c>
      <c r="D32" s="289">
        <v>658</v>
      </c>
      <c r="E32" s="289">
        <v>6271</v>
      </c>
      <c r="F32" s="289">
        <v>12002</v>
      </c>
      <c r="G32" s="289">
        <v>15921</v>
      </c>
      <c r="H32" s="289">
        <v>18611</v>
      </c>
      <c r="I32" s="290">
        <v>18656</v>
      </c>
      <c r="J32" s="290">
        <v>19744</v>
      </c>
      <c r="K32" s="290">
        <v>19809</v>
      </c>
      <c r="L32" s="290">
        <v>21068</v>
      </c>
      <c r="M32" s="290">
        <v>399</v>
      </c>
    </row>
    <row r="33" spans="1:13" ht="12.75" customHeight="1" thickBot="1">
      <c r="A33" s="520" t="s">
        <v>483</v>
      </c>
      <c r="B33" s="271">
        <v>127119</v>
      </c>
      <c r="C33" s="271">
        <v>74</v>
      </c>
      <c r="D33" s="271">
        <v>543</v>
      </c>
      <c r="E33" s="271">
        <v>5712</v>
      </c>
      <c r="F33" s="271">
        <v>10918</v>
      </c>
      <c r="G33" s="271">
        <v>14512</v>
      </c>
      <c r="H33" s="271">
        <v>17573</v>
      </c>
      <c r="I33" s="273">
        <v>17825</v>
      </c>
      <c r="J33" s="273">
        <v>18295</v>
      </c>
      <c r="K33" s="273">
        <v>18824</v>
      </c>
      <c r="L33" s="273">
        <v>22067</v>
      </c>
      <c r="M33" s="273">
        <v>776</v>
      </c>
    </row>
    <row r="34" spans="1:13" ht="13.5" thickBot="1"/>
    <row r="35" spans="1:13" ht="24.75" customHeight="1">
      <c r="A35" s="257"/>
      <c r="B35" s="823" t="s">
        <v>156</v>
      </c>
      <c r="C35" s="823"/>
      <c r="D35" s="823"/>
      <c r="E35" s="823"/>
      <c r="F35" s="823"/>
      <c r="G35" s="823"/>
      <c r="H35" s="823"/>
      <c r="I35" s="823"/>
      <c r="J35" s="823"/>
      <c r="K35" s="823"/>
      <c r="L35" s="823"/>
      <c r="M35" s="823"/>
    </row>
    <row r="36" spans="1:13">
      <c r="A36" s="821" t="s">
        <v>1</v>
      </c>
      <c r="B36" s="827" t="s">
        <v>3</v>
      </c>
      <c r="C36" s="824" t="s">
        <v>240</v>
      </c>
      <c r="D36" s="826" t="s">
        <v>241</v>
      </c>
      <c r="E36" s="826" t="s">
        <v>242</v>
      </c>
      <c r="F36" s="826" t="s">
        <v>243</v>
      </c>
      <c r="G36" s="826" t="s">
        <v>244</v>
      </c>
      <c r="H36" s="826" t="s">
        <v>245</v>
      </c>
      <c r="I36" s="826" t="s">
        <v>246</v>
      </c>
      <c r="J36" s="826" t="s">
        <v>247</v>
      </c>
      <c r="K36" s="826" t="s">
        <v>248</v>
      </c>
      <c r="L36" s="826" t="s">
        <v>249</v>
      </c>
      <c r="M36" s="865" t="s">
        <v>250</v>
      </c>
    </row>
    <row r="37" spans="1:13">
      <c r="A37" s="821"/>
      <c r="B37" s="827"/>
      <c r="C37" s="824"/>
      <c r="D37" s="661"/>
      <c r="E37" s="661"/>
      <c r="F37" s="661"/>
      <c r="G37" s="661"/>
      <c r="H37" s="661"/>
      <c r="I37" s="661"/>
      <c r="J37" s="661"/>
      <c r="K37" s="661"/>
      <c r="L37" s="661"/>
      <c r="M37" s="670"/>
    </row>
    <row r="38" spans="1:13">
      <c r="A38" s="821"/>
      <c r="B38" s="827"/>
      <c r="C38" s="824"/>
      <c r="D38" s="661"/>
      <c r="E38" s="661"/>
      <c r="F38" s="661"/>
      <c r="G38" s="661"/>
      <c r="H38" s="661"/>
      <c r="I38" s="661"/>
      <c r="J38" s="661"/>
      <c r="K38" s="661"/>
      <c r="L38" s="661"/>
      <c r="M38" s="670"/>
    </row>
    <row r="39" spans="1:13" ht="13.5" thickBot="1">
      <c r="A39" s="822"/>
      <c r="B39" s="828"/>
      <c r="C39" s="825"/>
      <c r="D39" s="662"/>
      <c r="E39" s="662"/>
      <c r="F39" s="662"/>
      <c r="G39" s="662"/>
      <c r="H39" s="662"/>
      <c r="I39" s="662"/>
      <c r="J39" s="662"/>
      <c r="K39" s="662"/>
      <c r="L39" s="662"/>
      <c r="M39" s="671"/>
    </row>
    <row r="40" spans="1:13" ht="27" customHeight="1">
      <c r="A40" s="253">
        <v>2007</v>
      </c>
      <c r="B40" s="206">
        <v>804959</v>
      </c>
      <c r="C40" s="206">
        <v>5808</v>
      </c>
      <c r="D40" s="206">
        <v>20599</v>
      </c>
      <c r="E40" s="206">
        <v>90448</v>
      </c>
      <c r="F40" s="206">
        <v>124342</v>
      </c>
      <c r="G40" s="206">
        <v>130502</v>
      </c>
      <c r="H40" s="206">
        <v>116545</v>
      </c>
      <c r="I40" s="208">
        <v>104288</v>
      </c>
      <c r="J40" s="208">
        <v>84766</v>
      </c>
      <c r="K40" s="208">
        <v>63479</v>
      </c>
      <c r="L40" s="208">
        <v>63245</v>
      </c>
      <c r="M40" s="208">
        <v>937</v>
      </c>
    </row>
    <row r="41" spans="1:13">
      <c r="A41" s="253">
        <v>2008</v>
      </c>
      <c r="B41" s="206">
        <v>804959</v>
      </c>
      <c r="C41" s="206">
        <v>5808</v>
      </c>
      <c r="D41" s="206">
        <v>20599</v>
      </c>
      <c r="E41" s="206">
        <v>90448</v>
      </c>
      <c r="F41" s="206">
        <v>124342</v>
      </c>
      <c r="G41" s="206">
        <v>130502</v>
      </c>
      <c r="H41" s="206">
        <v>116545</v>
      </c>
      <c r="I41" s="208">
        <v>104288</v>
      </c>
      <c r="J41" s="208">
        <v>84766</v>
      </c>
      <c r="K41" s="208">
        <v>63479</v>
      </c>
      <c r="L41" s="208">
        <v>63245</v>
      </c>
      <c r="M41" s="208">
        <v>937</v>
      </c>
    </row>
    <row r="42" spans="1:13">
      <c r="A42" s="253">
        <v>2009</v>
      </c>
      <c r="B42" s="206">
        <v>617440</v>
      </c>
      <c r="C42" s="206">
        <v>2024</v>
      </c>
      <c r="D42" s="206">
        <v>9921</v>
      </c>
      <c r="E42" s="206">
        <v>55825</v>
      </c>
      <c r="F42" s="206">
        <v>86769</v>
      </c>
      <c r="G42" s="206">
        <v>101091</v>
      </c>
      <c r="H42" s="206">
        <v>93193</v>
      </c>
      <c r="I42" s="208">
        <v>84523</v>
      </c>
      <c r="J42" s="208">
        <v>72345</v>
      </c>
      <c r="K42" s="208">
        <v>55922</v>
      </c>
      <c r="L42" s="208">
        <v>55011</v>
      </c>
      <c r="M42" s="208">
        <v>816</v>
      </c>
    </row>
    <row r="43" spans="1:13">
      <c r="A43" s="253">
        <v>2010</v>
      </c>
      <c r="B43" s="206">
        <v>569523</v>
      </c>
      <c r="C43" s="206">
        <v>1050</v>
      </c>
      <c r="D43" s="206">
        <v>6935</v>
      </c>
      <c r="E43" s="206">
        <v>45882</v>
      </c>
      <c r="F43" s="206">
        <v>75703</v>
      </c>
      <c r="G43" s="206">
        <v>93879</v>
      </c>
      <c r="H43" s="206">
        <v>87747</v>
      </c>
      <c r="I43" s="208">
        <v>80348</v>
      </c>
      <c r="J43" s="208">
        <v>69365</v>
      </c>
      <c r="K43" s="208">
        <v>55064</v>
      </c>
      <c r="L43" s="208">
        <v>52734</v>
      </c>
      <c r="M43" s="208">
        <v>816</v>
      </c>
    </row>
    <row r="44" spans="1:13" s="87" customFormat="1">
      <c r="A44" s="253">
        <v>2011</v>
      </c>
      <c r="B44" s="206">
        <v>512584</v>
      </c>
      <c r="C44" s="206">
        <v>735</v>
      </c>
      <c r="D44" s="206">
        <v>4770</v>
      </c>
      <c r="E44" s="206">
        <v>36895</v>
      </c>
      <c r="F44" s="206">
        <v>62992</v>
      </c>
      <c r="G44" s="206">
        <v>82538</v>
      </c>
      <c r="H44" s="206">
        <v>81763</v>
      </c>
      <c r="I44" s="208">
        <v>74077</v>
      </c>
      <c r="J44" s="208">
        <v>64877</v>
      </c>
      <c r="K44" s="208">
        <v>52260</v>
      </c>
      <c r="L44" s="208">
        <v>50892</v>
      </c>
      <c r="M44" s="208">
        <v>785</v>
      </c>
    </row>
    <row r="45" spans="1:13">
      <c r="A45" s="253">
        <v>2012</v>
      </c>
      <c r="B45" s="206">
        <v>408537</v>
      </c>
      <c r="C45" s="206">
        <v>371</v>
      </c>
      <c r="D45" s="206">
        <v>2628</v>
      </c>
      <c r="E45" s="206">
        <v>24903</v>
      </c>
      <c r="F45" s="206">
        <v>45414</v>
      </c>
      <c r="G45" s="206">
        <v>62621</v>
      </c>
      <c r="H45" s="206">
        <v>65679</v>
      </c>
      <c r="I45" s="208">
        <v>60652</v>
      </c>
      <c r="J45" s="208">
        <v>54421</v>
      </c>
      <c r="K45" s="208">
        <v>45543</v>
      </c>
      <c r="L45" s="208">
        <v>45624</v>
      </c>
      <c r="M45" s="208">
        <v>681</v>
      </c>
    </row>
    <row r="46" spans="1:13">
      <c r="A46" s="315">
        <v>2013</v>
      </c>
      <c r="B46" s="289">
        <v>404284</v>
      </c>
      <c r="C46" s="289">
        <v>352</v>
      </c>
      <c r="D46" s="289">
        <v>2192</v>
      </c>
      <c r="E46" s="289">
        <v>21046</v>
      </c>
      <c r="F46" s="289">
        <v>40792</v>
      </c>
      <c r="G46" s="289">
        <v>59078</v>
      </c>
      <c r="H46" s="289">
        <v>66336</v>
      </c>
      <c r="I46" s="290">
        <v>60835</v>
      </c>
      <c r="J46" s="290">
        <v>56044</v>
      </c>
      <c r="K46" s="290">
        <v>47973</v>
      </c>
      <c r="L46" s="290">
        <v>48839</v>
      </c>
      <c r="M46" s="290">
        <v>797</v>
      </c>
    </row>
    <row r="47" spans="1:13">
      <c r="A47" s="315">
        <v>2014</v>
      </c>
      <c r="B47" s="289">
        <v>424625</v>
      </c>
      <c r="C47" s="289">
        <v>398</v>
      </c>
      <c r="D47" s="289">
        <v>2371</v>
      </c>
      <c r="E47" s="289">
        <v>21755</v>
      </c>
      <c r="F47" s="289">
        <v>41356</v>
      </c>
      <c r="G47" s="289">
        <v>58807</v>
      </c>
      <c r="H47" s="289">
        <v>69935</v>
      </c>
      <c r="I47" s="290">
        <v>65263</v>
      </c>
      <c r="J47" s="290">
        <v>59238</v>
      </c>
      <c r="K47" s="290">
        <v>51554</v>
      </c>
      <c r="L47" s="290">
        <v>53130</v>
      </c>
      <c r="M47" s="290">
        <v>818</v>
      </c>
    </row>
    <row r="48" spans="1:13" ht="13.5" thickBot="1">
      <c r="A48" s="520" t="s">
        <v>483</v>
      </c>
      <c r="B48" s="271">
        <v>415380</v>
      </c>
      <c r="C48" s="271">
        <v>330</v>
      </c>
      <c r="D48" s="271">
        <v>2082</v>
      </c>
      <c r="E48" s="271">
        <v>20202</v>
      </c>
      <c r="F48" s="271">
        <v>38467</v>
      </c>
      <c r="G48" s="271">
        <v>53769</v>
      </c>
      <c r="H48" s="271">
        <v>67595</v>
      </c>
      <c r="I48" s="273">
        <v>64653</v>
      </c>
      <c r="J48" s="273">
        <v>58847</v>
      </c>
      <c r="K48" s="273">
        <v>51636</v>
      </c>
      <c r="L48" s="273">
        <v>56274</v>
      </c>
      <c r="M48" s="273">
        <v>1525</v>
      </c>
    </row>
    <row r="49" spans="1:4">
      <c r="A49" s="794" t="s">
        <v>388</v>
      </c>
      <c r="B49" s="794"/>
      <c r="C49" s="794"/>
      <c r="D49" s="794"/>
    </row>
    <row r="50" spans="1:4">
      <c r="A50" s="1017" t="s">
        <v>428</v>
      </c>
      <c r="B50" s="1018"/>
      <c r="C50" s="1018"/>
      <c r="D50" s="1018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B6:B9"/>
    <mergeCell ref="C6:C9"/>
    <mergeCell ref="B20:M20"/>
    <mergeCell ref="B36:B39"/>
    <mergeCell ref="C36:C39"/>
    <mergeCell ref="D36:D39"/>
    <mergeCell ref="M36:M39"/>
    <mergeCell ref="B21:B24"/>
    <mergeCell ref="C21:C24"/>
    <mergeCell ref="D21:D24"/>
    <mergeCell ref="K36:K39"/>
    <mergeCell ref="L36:L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  <mergeCell ref="H21:H24"/>
    <mergeCell ref="I21:I24"/>
    <mergeCell ref="B35:M35"/>
    <mergeCell ref="A49:D49"/>
    <mergeCell ref="E6:E9"/>
    <mergeCell ref="F6:F9"/>
    <mergeCell ref="A36:A39"/>
    <mergeCell ref="E21:E24"/>
    <mergeCell ref="F21:F24"/>
    <mergeCell ref="G21:G24"/>
    <mergeCell ref="A21:A24"/>
    <mergeCell ref="E36:E39"/>
    <mergeCell ref="F36:F39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view="pageBreakPreview" topLeftCell="B1" zoomScaleNormal="75" zoomScaleSheetLayoutView="100" workbookViewId="0">
      <selection activeCell="C38" sqref="C38"/>
    </sheetView>
  </sheetViews>
  <sheetFormatPr baseColWidth="10" defaultRowHeight="12.75"/>
  <cols>
    <col min="1" max="1" width="24.7109375" style="41" customWidth="1"/>
    <col min="2" max="11" width="10.7109375" style="41" customWidth="1"/>
    <col min="12" max="12" width="4.7109375" style="41" customWidth="1"/>
    <col min="13" max="16384" width="11.42578125" style="41"/>
  </cols>
  <sheetData>
    <row r="1" spans="1:29" ht="18">
      <c r="A1" s="630" t="s">
        <v>180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0"/>
    </row>
    <row r="2" spans="1:2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9" ht="19.5" customHeight="1">
      <c r="A3" s="625" t="s">
        <v>138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</row>
    <row r="4" spans="1:29" ht="13.5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29" ht="30" customHeight="1" thickBot="1">
      <c r="A5" s="399"/>
      <c r="B5" s="401">
        <v>2006</v>
      </c>
      <c r="C5" s="401">
        <v>2007</v>
      </c>
      <c r="D5" s="401">
        <v>2008</v>
      </c>
      <c r="E5" s="401">
        <v>2009</v>
      </c>
      <c r="F5" s="401">
        <v>2010</v>
      </c>
      <c r="G5" s="401">
        <v>2011</v>
      </c>
      <c r="H5" s="401">
        <v>2012</v>
      </c>
      <c r="I5" s="402">
        <v>2013</v>
      </c>
      <c r="J5" s="402">
        <v>2014</v>
      </c>
      <c r="K5" s="402">
        <v>2015</v>
      </c>
      <c r="L5" s="46"/>
      <c r="M5" s="46"/>
    </row>
    <row r="6" spans="1:29" ht="16.149999999999999" customHeight="1">
      <c r="A6" s="165"/>
      <c r="B6" s="136"/>
      <c r="C6" s="136"/>
      <c r="D6" s="136"/>
      <c r="E6" s="136"/>
      <c r="F6" s="136"/>
      <c r="G6" s="136"/>
      <c r="H6" s="136"/>
      <c r="I6" s="137"/>
      <c r="J6" s="137"/>
      <c r="K6" s="137"/>
      <c r="L6" s="46"/>
      <c r="M6" s="19"/>
    </row>
    <row r="7" spans="1:29">
      <c r="A7" s="159" t="s">
        <v>436</v>
      </c>
      <c r="B7" s="138">
        <v>973</v>
      </c>
      <c r="C7" s="138">
        <v>996</v>
      </c>
      <c r="D7" s="138">
        <v>1036</v>
      </c>
      <c r="E7" s="138">
        <v>1074</v>
      </c>
      <c r="F7" s="138">
        <v>1058</v>
      </c>
      <c r="G7" s="138">
        <v>1070</v>
      </c>
      <c r="H7" s="138">
        <v>1135</v>
      </c>
      <c r="I7" s="140">
        <v>1193</v>
      </c>
      <c r="J7" s="140">
        <v>1220</v>
      </c>
      <c r="K7" s="140">
        <v>1238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>
      <c r="A8" s="159" t="s">
        <v>17</v>
      </c>
      <c r="B8" s="138">
        <v>2855</v>
      </c>
      <c r="C8" s="138">
        <v>2804</v>
      </c>
      <c r="D8" s="138">
        <v>2750</v>
      </c>
      <c r="E8" s="138">
        <v>2720</v>
      </c>
      <c r="F8" s="138">
        <v>2743</v>
      </c>
      <c r="G8" s="138">
        <v>2725</v>
      </c>
      <c r="H8" s="138">
        <v>2687</v>
      </c>
      <c r="I8" s="140">
        <v>2670</v>
      </c>
      <c r="J8" s="140">
        <v>2661</v>
      </c>
      <c r="K8" s="140">
        <v>2659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159" t="s">
        <v>18</v>
      </c>
      <c r="B9" s="138">
        <v>1065</v>
      </c>
      <c r="C9" s="138">
        <v>1078</v>
      </c>
      <c r="D9" s="138">
        <v>1075</v>
      </c>
      <c r="E9" s="138">
        <v>1067</v>
      </c>
      <c r="F9" s="138">
        <v>1061</v>
      </c>
      <c r="G9" s="138">
        <v>1060</v>
      </c>
      <c r="H9" s="138">
        <v>1051</v>
      </c>
      <c r="I9" s="140">
        <v>1033</v>
      </c>
      <c r="J9" s="140">
        <v>1033</v>
      </c>
      <c r="K9" s="140">
        <v>1032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>
      <c r="A10" s="159" t="s">
        <v>19</v>
      </c>
      <c r="B10" s="138">
        <v>943</v>
      </c>
      <c r="C10" s="138">
        <v>942</v>
      </c>
      <c r="D10" s="138">
        <v>936</v>
      </c>
      <c r="E10" s="138">
        <v>928</v>
      </c>
      <c r="F10" s="138">
        <v>927</v>
      </c>
      <c r="G10" s="138">
        <v>936</v>
      </c>
      <c r="H10" s="138">
        <v>926</v>
      </c>
      <c r="I10" s="140">
        <v>912</v>
      </c>
      <c r="J10" s="140">
        <v>917</v>
      </c>
      <c r="K10" s="140">
        <v>905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>
      <c r="A11" s="159" t="s">
        <v>131</v>
      </c>
      <c r="B11" s="138">
        <v>1016</v>
      </c>
      <c r="C11" s="138">
        <v>1025</v>
      </c>
      <c r="D11" s="138">
        <v>1025</v>
      </c>
      <c r="E11" s="138">
        <v>1019</v>
      </c>
      <c r="F11" s="138">
        <v>1011</v>
      </c>
      <c r="G11" s="138">
        <v>1005</v>
      </c>
      <c r="H11" s="138">
        <v>1003</v>
      </c>
      <c r="I11" s="140">
        <v>991</v>
      </c>
      <c r="J11" s="140">
        <v>982</v>
      </c>
      <c r="K11" s="140">
        <v>985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159" t="s">
        <v>20</v>
      </c>
      <c r="B12" s="138">
        <v>547</v>
      </c>
      <c r="C12" s="138">
        <v>545</v>
      </c>
      <c r="D12" s="138">
        <v>549</v>
      </c>
      <c r="E12" s="138">
        <v>554</v>
      </c>
      <c r="F12" s="138">
        <v>563</v>
      </c>
      <c r="G12" s="138">
        <v>561</v>
      </c>
      <c r="H12" s="138">
        <v>554</v>
      </c>
      <c r="I12" s="140">
        <v>560</v>
      </c>
      <c r="J12" s="140">
        <v>552</v>
      </c>
      <c r="K12" s="140">
        <v>549</v>
      </c>
      <c r="L12" s="46"/>
      <c r="M12" s="18"/>
    </row>
    <row r="13" spans="1:29">
      <c r="A13" s="159" t="s">
        <v>21</v>
      </c>
      <c r="B13" s="138">
        <v>348</v>
      </c>
      <c r="C13" s="138">
        <v>350</v>
      </c>
      <c r="D13" s="138">
        <v>357</v>
      </c>
      <c r="E13" s="138">
        <v>356</v>
      </c>
      <c r="F13" s="138">
        <v>354</v>
      </c>
      <c r="G13" s="138">
        <v>361</v>
      </c>
      <c r="H13" s="138">
        <v>361</v>
      </c>
      <c r="I13" s="140">
        <v>355</v>
      </c>
      <c r="J13" s="140">
        <v>353</v>
      </c>
      <c r="K13" s="140">
        <v>351</v>
      </c>
      <c r="L13" s="46"/>
      <c r="M13" s="18"/>
    </row>
    <row r="14" spans="1:29">
      <c r="A14" s="159" t="s">
        <v>132</v>
      </c>
      <c r="B14" s="138">
        <v>228</v>
      </c>
      <c r="C14" s="138">
        <v>235</v>
      </c>
      <c r="D14" s="138">
        <v>239</v>
      </c>
      <c r="E14" s="138">
        <v>249</v>
      </c>
      <c r="F14" s="138">
        <v>252</v>
      </c>
      <c r="G14" s="138">
        <v>253</v>
      </c>
      <c r="H14" s="138">
        <v>254</v>
      </c>
      <c r="I14" s="140">
        <v>157</v>
      </c>
      <c r="J14" s="140">
        <v>254</v>
      </c>
      <c r="K14" s="140">
        <v>255</v>
      </c>
      <c r="L14" s="46"/>
      <c r="M14" s="18"/>
    </row>
    <row r="15" spans="1:29">
      <c r="A15" s="159" t="s">
        <v>22</v>
      </c>
      <c r="B15" s="138">
        <v>76</v>
      </c>
      <c r="C15" s="138">
        <v>77</v>
      </c>
      <c r="D15" s="138">
        <v>84</v>
      </c>
      <c r="E15" s="138">
        <v>83</v>
      </c>
      <c r="F15" s="138">
        <v>83</v>
      </c>
      <c r="G15" s="138">
        <v>82</v>
      </c>
      <c r="H15" s="138">
        <v>82</v>
      </c>
      <c r="I15" s="140">
        <v>83</v>
      </c>
      <c r="J15" s="140">
        <v>83</v>
      </c>
      <c r="K15" s="140">
        <v>83</v>
      </c>
      <c r="L15" s="46"/>
      <c r="M15" s="18"/>
    </row>
    <row r="16" spans="1:29">
      <c r="A16" s="159" t="s">
        <v>23</v>
      </c>
      <c r="B16" s="138">
        <v>53</v>
      </c>
      <c r="C16" s="138">
        <v>53</v>
      </c>
      <c r="D16" s="138">
        <v>55</v>
      </c>
      <c r="E16" s="138">
        <v>56</v>
      </c>
      <c r="F16" s="138">
        <v>56</v>
      </c>
      <c r="G16" s="138">
        <v>57</v>
      </c>
      <c r="H16" s="138">
        <v>57</v>
      </c>
      <c r="I16" s="140">
        <v>57</v>
      </c>
      <c r="J16" s="140">
        <v>56</v>
      </c>
      <c r="K16" s="140">
        <v>56</v>
      </c>
      <c r="L16" s="46"/>
      <c r="M16" s="18"/>
    </row>
    <row r="17" spans="1:13" ht="13.9" customHeight="1">
      <c r="A17" s="159" t="s">
        <v>97</v>
      </c>
      <c r="B17" s="138">
        <v>6</v>
      </c>
      <c r="C17" s="138">
        <v>6</v>
      </c>
      <c r="D17" s="138">
        <v>6</v>
      </c>
      <c r="E17" s="138">
        <v>6</v>
      </c>
      <c r="F17" s="138">
        <v>6</v>
      </c>
      <c r="G17" s="138">
        <v>6</v>
      </c>
      <c r="H17" s="138">
        <v>6</v>
      </c>
      <c r="I17" s="140">
        <v>6</v>
      </c>
      <c r="J17" s="140">
        <v>6</v>
      </c>
      <c r="K17" s="140">
        <v>6</v>
      </c>
      <c r="L17" s="46"/>
      <c r="M17" s="18"/>
    </row>
    <row r="18" spans="1:13" ht="13.9" customHeight="1">
      <c r="A18" s="159"/>
      <c r="B18" s="138"/>
      <c r="C18" s="138"/>
      <c r="D18" s="138"/>
      <c r="E18" s="138"/>
      <c r="F18" s="138"/>
      <c r="G18" s="138"/>
      <c r="H18" s="138"/>
      <c r="I18" s="138"/>
      <c r="J18" s="140"/>
      <c r="K18" s="140"/>
      <c r="L18" s="46"/>
      <c r="M18" s="18"/>
    </row>
    <row r="19" spans="1:13" ht="13.5" thickBot="1">
      <c r="A19" s="370" t="s">
        <v>27</v>
      </c>
      <c r="B19" s="371">
        <v>8110</v>
      </c>
      <c r="C19" s="371">
        <v>8111</v>
      </c>
      <c r="D19" s="371">
        <v>8112</v>
      </c>
      <c r="E19" s="371">
        <v>8112</v>
      </c>
      <c r="F19" s="371">
        <v>8114</v>
      </c>
      <c r="G19" s="371">
        <v>8116</v>
      </c>
      <c r="H19" s="371">
        <v>8116</v>
      </c>
      <c r="I19" s="371">
        <v>8117</v>
      </c>
      <c r="J19" s="372">
        <v>8117</v>
      </c>
      <c r="K19" s="372">
        <v>8119</v>
      </c>
      <c r="L19" s="46"/>
      <c r="M19" s="18"/>
    </row>
    <row r="20" spans="1:13">
      <c r="A20" s="634" t="s">
        <v>387</v>
      </c>
      <c r="B20" s="634"/>
      <c r="C20" s="634"/>
      <c r="D20" s="634"/>
      <c r="E20" s="162"/>
      <c r="F20" s="162"/>
      <c r="G20" s="162"/>
      <c r="H20" s="162"/>
      <c r="I20" s="162"/>
      <c r="J20" s="162"/>
      <c r="K20" s="162"/>
      <c r="L20" s="23"/>
      <c r="M20" s="23"/>
    </row>
    <row r="21" spans="1:13">
      <c r="A21" s="635" t="s">
        <v>435</v>
      </c>
      <c r="B21" s="635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3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4" spans="1:13">
      <c r="A24" s="23"/>
      <c r="B24" s="23"/>
      <c r="C24" s="23"/>
      <c r="D24" s="23"/>
      <c r="E24" s="23"/>
      <c r="F24" s="23"/>
      <c r="G24" s="23"/>
    </row>
    <row r="25" spans="1:13">
      <c r="A25" s="23"/>
      <c r="B25" s="23"/>
      <c r="C25" s="23"/>
      <c r="D25" s="23"/>
      <c r="E25" s="23"/>
      <c r="F25" s="23"/>
      <c r="G25" s="23"/>
    </row>
    <row r="26" spans="1:13">
      <c r="A26" s="23"/>
      <c r="B26" s="23"/>
      <c r="C26" s="23"/>
      <c r="D26" s="23"/>
      <c r="E26" s="23"/>
      <c r="F26" s="23"/>
      <c r="G26" s="23"/>
    </row>
    <row r="27" spans="1:13">
      <c r="A27" s="23"/>
      <c r="B27" s="23"/>
      <c r="C27" s="23"/>
      <c r="D27" s="23"/>
      <c r="E27" s="23"/>
      <c r="F27" s="23"/>
      <c r="G27" s="23"/>
    </row>
    <row r="28" spans="1:13">
      <c r="A28" s="23"/>
      <c r="B28" s="23"/>
      <c r="C28" s="23"/>
      <c r="D28" s="23"/>
      <c r="E28" s="23"/>
      <c r="F28" s="23"/>
      <c r="G28" s="23"/>
    </row>
    <row r="29" spans="1:13">
      <c r="A29" s="23"/>
      <c r="B29" s="23"/>
      <c r="C29" s="23"/>
      <c r="D29" s="23"/>
      <c r="E29" s="23"/>
      <c r="F29" s="23"/>
      <c r="G29" s="23"/>
    </row>
    <row r="30" spans="1:13">
      <c r="A30" s="23"/>
      <c r="B30" s="23"/>
      <c r="C30" s="23"/>
      <c r="D30" s="23"/>
      <c r="E30" s="23"/>
      <c r="F30" s="23"/>
      <c r="G30" s="23"/>
    </row>
    <row r="31" spans="1:13">
      <c r="A31" s="23"/>
      <c r="B31" s="23"/>
      <c r="C31" s="23"/>
      <c r="D31" s="23"/>
      <c r="E31" s="23"/>
      <c r="F31" s="23"/>
      <c r="G31" s="23"/>
    </row>
    <row r="32" spans="1:13">
      <c r="A32" s="23"/>
      <c r="B32" s="23"/>
      <c r="C32" s="23"/>
      <c r="D32" s="23"/>
      <c r="E32" s="23"/>
      <c r="F32" s="23"/>
      <c r="G32" s="23"/>
    </row>
    <row r="33" spans="1:7">
      <c r="A33" s="23"/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/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23"/>
      <c r="B38" s="23"/>
      <c r="C38" s="23"/>
      <c r="D38" s="23"/>
      <c r="E38" s="23"/>
      <c r="F38" s="23"/>
      <c r="G38" s="23"/>
    </row>
    <row r="39" spans="1:7">
      <c r="A39" s="23"/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  <row r="47" spans="1:7">
      <c r="B47" s="48"/>
      <c r="C47" s="48"/>
      <c r="D47" s="48"/>
      <c r="E47" s="48"/>
      <c r="F47" s="48"/>
      <c r="G47" s="48"/>
    </row>
    <row r="51" spans="2:7">
      <c r="B51" s="48"/>
      <c r="C51" s="48"/>
      <c r="D51" s="48"/>
      <c r="E51" s="48"/>
      <c r="F51" s="48"/>
      <c r="G51" s="48"/>
    </row>
  </sheetData>
  <mergeCells count="4">
    <mergeCell ref="A1:K1"/>
    <mergeCell ref="A3:K3"/>
    <mergeCell ref="A20:D20"/>
    <mergeCell ref="A21:B21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cellWatches>
    <cellWatch r="B6"/>
  </cellWatche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view="pageBreakPreview" zoomScaleNormal="75" zoomScaleSheetLayoutView="100" workbookViewId="0">
      <selection activeCell="C38" sqref="C38"/>
    </sheetView>
  </sheetViews>
  <sheetFormatPr baseColWidth="10" defaultRowHeight="12.75"/>
  <cols>
    <col min="1" max="1" width="40.7109375" style="23" customWidth="1"/>
    <col min="2" max="3" width="22.7109375" style="23" customWidth="1"/>
    <col min="4" max="16384" width="11.42578125" style="23"/>
  </cols>
  <sheetData>
    <row r="1" spans="1:8" ht="18">
      <c r="A1" s="630" t="s">
        <v>91</v>
      </c>
      <c r="B1" s="630"/>
      <c r="C1" s="630"/>
    </row>
    <row r="2" spans="1:8">
      <c r="A2" s="43"/>
      <c r="B2" s="43"/>
      <c r="C2" s="43"/>
    </row>
    <row r="3" spans="1:8" ht="24.75" customHeight="1">
      <c r="A3" s="637" t="s">
        <v>482</v>
      </c>
      <c r="B3" s="637"/>
      <c r="C3" s="637"/>
      <c r="D3" s="387"/>
    </row>
    <row r="4" spans="1:8" ht="14.25" customHeight="1" thickBot="1">
      <c r="A4" s="636"/>
      <c r="B4" s="636"/>
      <c r="C4" s="636"/>
      <c r="D4"/>
      <c r="E4"/>
      <c r="F4"/>
      <c r="G4"/>
      <c r="H4"/>
    </row>
    <row r="5" spans="1:8" ht="31.5" customHeight="1" thickBot="1">
      <c r="A5" s="399" t="s">
        <v>130</v>
      </c>
      <c r="B5" s="401" t="s">
        <v>111</v>
      </c>
      <c r="C5" s="402" t="s">
        <v>136</v>
      </c>
      <c r="D5"/>
      <c r="E5"/>
      <c r="F5"/>
      <c r="G5"/>
      <c r="H5"/>
    </row>
    <row r="6" spans="1:8" ht="20.25" customHeight="1">
      <c r="A6" s="154" t="s">
        <v>140</v>
      </c>
      <c r="B6" s="136">
        <v>773</v>
      </c>
      <c r="C6" s="137">
        <v>8399043</v>
      </c>
      <c r="D6"/>
      <c r="E6"/>
      <c r="F6"/>
      <c r="G6"/>
      <c r="H6"/>
    </row>
    <row r="7" spans="1:8">
      <c r="A7" s="159" t="s">
        <v>6</v>
      </c>
      <c r="B7" s="138">
        <v>731</v>
      </c>
      <c r="C7" s="140">
        <v>1317847</v>
      </c>
      <c r="D7"/>
      <c r="E7"/>
      <c r="F7"/>
      <c r="G7"/>
      <c r="H7"/>
    </row>
    <row r="8" spans="1:8">
      <c r="A8" s="159" t="s">
        <v>24</v>
      </c>
      <c r="B8" s="138">
        <v>78</v>
      </c>
      <c r="C8" s="140">
        <v>1051229</v>
      </c>
      <c r="D8"/>
      <c r="E8"/>
      <c r="F8"/>
      <c r="G8"/>
      <c r="H8"/>
    </row>
    <row r="9" spans="1:8">
      <c r="A9" s="159" t="s">
        <v>8</v>
      </c>
      <c r="B9" s="138">
        <v>67</v>
      </c>
      <c r="C9" s="140">
        <v>1104479</v>
      </c>
      <c r="D9"/>
      <c r="E9"/>
      <c r="F9"/>
      <c r="G9"/>
      <c r="H9"/>
    </row>
    <row r="10" spans="1:8">
      <c r="A10" s="159" t="s">
        <v>9</v>
      </c>
      <c r="B10" s="138">
        <v>88</v>
      </c>
      <c r="C10" s="140">
        <v>2100306</v>
      </c>
      <c r="D10"/>
      <c r="E10"/>
      <c r="F10"/>
      <c r="G10"/>
      <c r="H10"/>
    </row>
    <row r="11" spans="1:8">
      <c r="A11" s="159" t="s">
        <v>10</v>
      </c>
      <c r="B11" s="138">
        <v>102</v>
      </c>
      <c r="C11" s="140">
        <v>585179</v>
      </c>
      <c r="D11"/>
      <c r="E11"/>
      <c r="F11"/>
      <c r="G11"/>
      <c r="H11"/>
    </row>
    <row r="12" spans="1:8">
      <c r="A12" s="159" t="s">
        <v>11</v>
      </c>
      <c r="B12" s="138">
        <v>2248</v>
      </c>
      <c r="C12" s="140">
        <v>2472052</v>
      </c>
      <c r="D12"/>
      <c r="E12"/>
      <c r="F12"/>
      <c r="G12"/>
      <c r="H12"/>
    </row>
    <row r="13" spans="1:8">
      <c r="A13" s="159" t="s">
        <v>137</v>
      </c>
      <c r="B13" s="138">
        <v>919</v>
      </c>
      <c r="C13" s="140">
        <v>2059191</v>
      </c>
      <c r="D13"/>
      <c r="E13"/>
      <c r="F13"/>
      <c r="G13"/>
      <c r="H13"/>
    </row>
    <row r="14" spans="1:8">
      <c r="A14" s="159" t="s">
        <v>12</v>
      </c>
      <c r="B14" s="138">
        <v>947</v>
      </c>
      <c r="C14" s="140">
        <v>7508106</v>
      </c>
      <c r="D14"/>
      <c r="E14"/>
      <c r="F14"/>
      <c r="G14"/>
      <c r="H14"/>
    </row>
    <row r="15" spans="1:8">
      <c r="A15" s="159" t="s">
        <v>13</v>
      </c>
      <c r="B15" s="138">
        <v>542</v>
      </c>
      <c r="C15" s="140">
        <v>4980689</v>
      </c>
      <c r="D15"/>
      <c r="E15"/>
      <c r="F15"/>
      <c r="G15"/>
      <c r="H15"/>
    </row>
    <row r="16" spans="1:8">
      <c r="A16" s="159" t="s">
        <v>25</v>
      </c>
      <c r="B16" s="138">
        <v>387</v>
      </c>
      <c r="C16" s="140">
        <v>1092997</v>
      </c>
      <c r="D16"/>
      <c r="E16"/>
      <c r="F16"/>
      <c r="G16"/>
      <c r="H16"/>
    </row>
    <row r="17" spans="1:8">
      <c r="A17" s="159" t="s">
        <v>14</v>
      </c>
      <c r="B17" s="138">
        <v>314</v>
      </c>
      <c r="C17" s="140">
        <v>2732347</v>
      </c>
      <c r="D17"/>
      <c r="E17"/>
      <c r="F17"/>
      <c r="G17"/>
      <c r="H17"/>
    </row>
    <row r="18" spans="1:8">
      <c r="A18" s="159" t="s">
        <v>15</v>
      </c>
      <c r="B18" s="138">
        <v>179</v>
      </c>
      <c r="C18" s="140">
        <v>6436996</v>
      </c>
      <c r="D18"/>
      <c r="E18"/>
      <c r="F18"/>
      <c r="G18"/>
      <c r="H18"/>
    </row>
    <row r="19" spans="1:8">
      <c r="A19" s="159" t="s">
        <v>26</v>
      </c>
      <c r="B19" s="138">
        <v>45</v>
      </c>
      <c r="C19" s="140">
        <v>1467288</v>
      </c>
      <c r="D19"/>
      <c r="E19"/>
      <c r="F19"/>
      <c r="G19"/>
      <c r="H19"/>
    </row>
    <row r="20" spans="1:8">
      <c r="A20" s="159" t="s">
        <v>92</v>
      </c>
      <c r="B20" s="138">
        <v>272</v>
      </c>
      <c r="C20" s="140">
        <v>640476</v>
      </c>
      <c r="D20"/>
      <c r="E20"/>
      <c r="F20"/>
      <c r="G20"/>
      <c r="H20"/>
    </row>
    <row r="21" spans="1:8">
      <c r="A21" s="159" t="s">
        <v>129</v>
      </c>
      <c r="B21" s="138">
        <v>251</v>
      </c>
      <c r="C21" s="140">
        <v>2189257</v>
      </c>
      <c r="D21"/>
      <c r="E21"/>
      <c r="F21"/>
      <c r="G21"/>
      <c r="H21"/>
    </row>
    <row r="22" spans="1:8">
      <c r="A22" s="159" t="s">
        <v>16</v>
      </c>
      <c r="B22" s="138">
        <v>174</v>
      </c>
      <c r="C22" s="140">
        <v>317053</v>
      </c>
      <c r="D22"/>
      <c r="E22"/>
      <c r="F22"/>
      <c r="G22"/>
      <c r="H22" s="74"/>
    </row>
    <row r="23" spans="1:8">
      <c r="A23" s="159" t="s">
        <v>142</v>
      </c>
      <c r="B23" s="138">
        <v>1</v>
      </c>
      <c r="C23" s="140">
        <v>84263</v>
      </c>
      <c r="D23"/>
      <c r="E23"/>
      <c r="F23"/>
      <c r="G23"/>
      <c r="H23"/>
    </row>
    <row r="24" spans="1:8">
      <c r="A24" s="159" t="s">
        <v>141</v>
      </c>
      <c r="B24" s="138">
        <v>1</v>
      </c>
      <c r="C24" s="140">
        <v>85584</v>
      </c>
      <c r="D24"/>
      <c r="E24"/>
      <c r="F24"/>
      <c r="G24"/>
      <c r="H24"/>
    </row>
    <row r="25" spans="1:8">
      <c r="A25" s="159"/>
      <c r="B25" s="138"/>
      <c r="C25" s="140"/>
      <c r="D25"/>
      <c r="E25"/>
      <c r="F25"/>
      <c r="G25"/>
      <c r="H25"/>
    </row>
    <row r="26" spans="1:8" ht="13.5" thickBot="1">
      <c r="A26" s="370" t="s">
        <v>27</v>
      </c>
      <c r="B26" s="371">
        <f>SUM(B6:B24)</f>
        <v>8119</v>
      </c>
      <c r="C26" s="372">
        <f>SUM(C6:C24)</f>
        <v>46624382</v>
      </c>
      <c r="D26"/>
      <c r="E26"/>
      <c r="F26"/>
      <c r="G26"/>
      <c r="H26"/>
    </row>
    <row r="27" spans="1:8" ht="21" customHeight="1">
      <c r="A27" s="162" t="s">
        <v>387</v>
      </c>
      <c r="B27" s="162"/>
      <c r="C27" s="162"/>
      <c r="D27"/>
      <c r="E27"/>
      <c r="F27"/>
      <c r="G27"/>
      <c r="H27"/>
    </row>
    <row r="28" spans="1:8">
      <c r="D28"/>
      <c r="E28"/>
      <c r="F28"/>
      <c r="G28"/>
      <c r="H28"/>
    </row>
    <row r="29" spans="1:8">
      <c r="D29"/>
      <c r="E29"/>
      <c r="F29"/>
      <c r="G29"/>
      <c r="H29"/>
    </row>
    <row r="30" spans="1:8">
      <c r="D30"/>
      <c r="E30"/>
      <c r="F30"/>
      <c r="G30"/>
      <c r="H30"/>
    </row>
    <row r="31" spans="1:8">
      <c r="D31"/>
      <c r="E31"/>
      <c r="F31"/>
      <c r="G31"/>
      <c r="H31"/>
    </row>
    <row r="32" spans="1:8">
      <c r="D32"/>
      <c r="E32"/>
      <c r="F32"/>
      <c r="G32"/>
      <c r="H32"/>
    </row>
    <row r="33" spans="3:8">
      <c r="D33"/>
      <c r="E33"/>
      <c r="F33"/>
      <c r="G33"/>
      <c r="H33"/>
    </row>
    <row r="34" spans="3:8">
      <c r="D34"/>
      <c r="E34"/>
      <c r="F34"/>
      <c r="G34"/>
      <c r="H34"/>
    </row>
    <row r="35" spans="3:8">
      <c r="D35"/>
      <c r="E35"/>
      <c r="F35"/>
      <c r="G35"/>
      <c r="H35"/>
    </row>
    <row r="36" spans="3:8">
      <c r="D36"/>
      <c r="E36"/>
      <c r="F36"/>
      <c r="G36"/>
      <c r="H36"/>
    </row>
    <row r="37" spans="3:8">
      <c r="D37"/>
      <c r="E37"/>
      <c r="F37"/>
      <c r="G37"/>
      <c r="H37"/>
    </row>
    <row r="38" spans="3:8">
      <c r="D38"/>
      <c r="E38"/>
      <c r="F38"/>
      <c r="G38"/>
      <c r="H38"/>
    </row>
    <row r="39" spans="3:8">
      <c r="D39"/>
      <c r="E39"/>
      <c r="F39"/>
      <c r="G39"/>
      <c r="H39"/>
    </row>
    <row r="40" spans="3:8">
      <c r="D40"/>
      <c r="E40"/>
      <c r="F40"/>
      <c r="G40"/>
      <c r="H40"/>
    </row>
    <row r="41" spans="3:8">
      <c r="D41"/>
      <c r="E41"/>
      <c r="F41"/>
      <c r="G41"/>
      <c r="H41"/>
    </row>
    <row r="42" spans="3:8">
      <c r="D42"/>
      <c r="E42"/>
      <c r="F42"/>
      <c r="G42"/>
      <c r="H42"/>
    </row>
    <row r="43" spans="3:8">
      <c r="D43"/>
      <c r="E43"/>
      <c r="F43"/>
      <c r="G43"/>
      <c r="H43"/>
    </row>
    <row r="44" spans="3:8">
      <c r="D44"/>
      <c r="E44"/>
      <c r="F44"/>
      <c r="G44"/>
      <c r="H44"/>
    </row>
    <row r="45" spans="3:8">
      <c r="D45"/>
      <c r="E45"/>
      <c r="F45"/>
      <c r="G45"/>
      <c r="H45"/>
    </row>
    <row r="46" spans="3:8">
      <c r="D46"/>
      <c r="E46"/>
      <c r="F46"/>
      <c r="G46"/>
      <c r="H46"/>
    </row>
    <row r="47" spans="3:8">
      <c r="C47"/>
      <c r="D47"/>
      <c r="E47"/>
      <c r="F47"/>
    </row>
    <row r="48" spans="3:8">
      <c r="C48"/>
      <c r="D48"/>
      <c r="E48"/>
      <c r="F48"/>
    </row>
    <row r="49" spans="3:8">
      <c r="C49"/>
      <c r="D49"/>
      <c r="E49"/>
      <c r="F49"/>
    </row>
    <row r="50" spans="3:8">
      <c r="C50"/>
      <c r="D50"/>
      <c r="E50"/>
      <c r="F50"/>
    </row>
    <row r="51" spans="3:8">
      <c r="C51"/>
      <c r="D51"/>
      <c r="E51"/>
      <c r="F51"/>
    </row>
    <row r="52" spans="3:8">
      <c r="C52"/>
      <c r="D52"/>
      <c r="E52"/>
      <c r="F52"/>
    </row>
    <row r="53" spans="3:8">
      <c r="C53"/>
      <c r="D53"/>
      <c r="E53"/>
      <c r="F53"/>
    </row>
    <row r="54" spans="3:8">
      <c r="C54"/>
      <c r="D54"/>
      <c r="E54"/>
      <c r="F54"/>
    </row>
    <row r="55" spans="3:8">
      <c r="C55"/>
      <c r="D55"/>
      <c r="E55"/>
      <c r="F55"/>
    </row>
    <row r="56" spans="3:8">
      <c r="C56"/>
      <c r="D56"/>
      <c r="E56"/>
      <c r="F56"/>
    </row>
    <row r="57" spans="3:8">
      <c r="C57"/>
      <c r="D57"/>
      <c r="E57"/>
      <c r="F57"/>
    </row>
    <row r="58" spans="3:8">
      <c r="C58"/>
      <c r="D58"/>
      <c r="E58"/>
      <c r="F58"/>
    </row>
    <row r="59" spans="3:8">
      <c r="D59"/>
      <c r="E59"/>
      <c r="F59"/>
      <c r="G59"/>
      <c r="H59"/>
    </row>
    <row r="60" spans="3:8">
      <c r="D60"/>
      <c r="E60"/>
      <c r="F60"/>
      <c r="G60"/>
      <c r="H60"/>
    </row>
    <row r="61" spans="3:8">
      <c r="D61"/>
      <c r="E61"/>
      <c r="F61"/>
      <c r="G61"/>
      <c r="H61"/>
    </row>
    <row r="62" spans="3:8">
      <c r="D62"/>
      <c r="E62"/>
      <c r="F62"/>
      <c r="G62"/>
      <c r="H62"/>
    </row>
    <row r="63" spans="3:8">
      <c r="D63"/>
      <c r="E63"/>
      <c r="F63"/>
      <c r="G63"/>
      <c r="H63"/>
    </row>
    <row r="64" spans="3:8">
      <c r="D64"/>
      <c r="E64"/>
      <c r="F64"/>
      <c r="G64"/>
      <c r="H64"/>
    </row>
    <row r="65" spans="4:8">
      <c r="D65"/>
      <c r="E65"/>
      <c r="F65"/>
      <c r="G65"/>
      <c r="H65"/>
    </row>
    <row r="66" spans="4:8">
      <c r="D66"/>
      <c r="E66"/>
      <c r="F66"/>
      <c r="G66"/>
      <c r="H66"/>
    </row>
    <row r="67" spans="4:8">
      <c r="D67"/>
      <c r="E67"/>
      <c r="F67"/>
      <c r="G67"/>
      <c r="H67"/>
    </row>
    <row r="68" spans="4:8">
      <c r="D68"/>
      <c r="E68"/>
      <c r="F68"/>
      <c r="G68"/>
      <c r="H68"/>
    </row>
    <row r="69" spans="4:8">
      <c r="D69"/>
      <c r="E69"/>
      <c r="F69"/>
      <c r="G69"/>
      <c r="H69"/>
    </row>
    <row r="70" spans="4:8">
      <c r="D70"/>
      <c r="E70"/>
      <c r="F70"/>
      <c r="G70"/>
      <c r="H70"/>
    </row>
    <row r="71" spans="4:8">
      <c r="D71"/>
      <c r="E71"/>
      <c r="F71"/>
      <c r="G71"/>
      <c r="H71"/>
    </row>
    <row r="72" spans="4:8">
      <c r="D72"/>
      <c r="E72"/>
      <c r="F72"/>
      <c r="G72"/>
      <c r="H72"/>
    </row>
    <row r="73" spans="4:8">
      <c r="D73"/>
      <c r="E73"/>
      <c r="F73"/>
      <c r="G73"/>
      <c r="H73"/>
    </row>
    <row r="74" spans="4:8">
      <c r="D74"/>
      <c r="E74"/>
      <c r="F74"/>
      <c r="G74"/>
      <c r="H74"/>
    </row>
    <row r="75" spans="4:8">
      <c r="D75"/>
      <c r="E75"/>
      <c r="F75"/>
      <c r="G75"/>
      <c r="H75"/>
    </row>
    <row r="76" spans="4:8">
      <c r="D76"/>
      <c r="E76"/>
      <c r="F76"/>
      <c r="G76"/>
      <c r="H76"/>
    </row>
    <row r="77" spans="4:8">
      <c r="D77"/>
      <c r="E77"/>
      <c r="F77"/>
      <c r="G77"/>
      <c r="H77"/>
    </row>
    <row r="78" spans="4:8">
      <c r="D78"/>
      <c r="E78"/>
      <c r="F78"/>
      <c r="G78"/>
      <c r="H78"/>
    </row>
    <row r="79" spans="4:8">
      <c r="D79"/>
      <c r="E79"/>
      <c r="F79"/>
      <c r="G79"/>
      <c r="H79"/>
    </row>
    <row r="80" spans="4:8">
      <c r="D80"/>
      <c r="E80"/>
      <c r="F80"/>
      <c r="G80"/>
      <c r="H80"/>
    </row>
    <row r="81" spans="4:8">
      <c r="D81"/>
      <c r="E81"/>
      <c r="F81"/>
      <c r="G81"/>
      <c r="H81"/>
    </row>
    <row r="82" spans="4:8">
      <c r="D82"/>
      <c r="E82"/>
      <c r="F82"/>
      <c r="G82"/>
      <c r="H82"/>
    </row>
    <row r="83" spans="4:8">
      <c r="D83"/>
      <c r="E83"/>
      <c r="F83"/>
      <c r="G83"/>
      <c r="H83"/>
    </row>
    <row r="84" spans="4:8">
      <c r="D84"/>
      <c r="E84"/>
      <c r="F84"/>
      <c r="G84"/>
      <c r="H84"/>
    </row>
    <row r="85" spans="4:8">
      <c r="D85"/>
      <c r="E85"/>
      <c r="F85"/>
      <c r="G85"/>
      <c r="H85"/>
    </row>
    <row r="86" spans="4:8">
      <c r="D86"/>
      <c r="E86"/>
      <c r="F86"/>
      <c r="G86"/>
      <c r="H86"/>
    </row>
    <row r="87" spans="4:8">
      <c r="D87"/>
      <c r="E87"/>
      <c r="F87"/>
      <c r="G87"/>
      <c r="H87"/>
    </row>
    <row r="88" spans="4:8">
      <c r="D88"/>
      <c r="E88"/>
      <c r="F88"/>
      <c r="G88"/>
      <c r="H88"/>
    </row>
    <row r="89" spans="4:8">
      <c r="D89"/>
      <c r="E89"/>
      <c r="F89"/>
      <c r="G89"/>
      <c r="H89"/>
    </row>
    <row r="90" spans="4:8">
      <c r="D90"/>
      <c r="E90"/>
      <c r="F90"/>
      <c r="G90"/>
      <c r="H90"/>
    </row>
    <row r="91" spans="4:8">
      <c r="D91"/>
      <c r="E91"/>
      <c r="F91"/>
      <c r="G91"/>
      <c r="H91"/>
    </row>
    <row r="92" spans="4:8">
      <c r="D92"/>
      <c r="E92"/>
      <c r="F92"/>
      <c r="G92"/>
      <c r="H92"/>
    </row>
    <row r="93" spans="4:8">
      <c r="D93"/>
      <c r="E93"/>
      <c r="F93"/>
      <c r="G93"/>
      <c r="H93"/>
    </row>
    <row r="94" spans="4:8">
      <c r="D94"/>
      <c r="E94"/>
      <c r="F94"/>
      <c r="G94"/>
      <c r="H94"/>
    </row>
    <row r="95" spans="4:8">
      <c r="D95"/>
      <c r="E95"/>
      <c r="F95"/>
      <c r="G95"/>
      <c r="H95"/>
    </row>
    <row r="96" spans="4:8">
      <c r="D96"/>
      <c r="E96"/>
      <c r="F96"/>
      <c r="G96"/>
      <c r="H96"/>
    </row>
    <row r="97" spans="4:8">
      <c r="D97"/>
      <c r="E97"/>
      <c r="F97"/>
      <c r="G97"/>
      <c r="H97"/>
    </row>
    <row r="98" spans="4:8">
      <c r="D98"/>
      <c r="E98"/>
      <c r="F98"/>
      <c r="G98"/>
      <c r="H98"/>
    </row>
    <row r="99" spans="4:8">
      <c r="D99"/>
      <c r="E99"/>
      <c r="F99"/>
      <c r="G99"/>
      <c r="H99"/>
    </row>
    <row r="100" spans="4:8">
      <c r="D100"/>
      <c r="E100"/>
      <c r="F100"/>
      <c r="G100"/>
      <c r="H100"/>
    </row>
    <row r="101" spans="4:8">
      <c r="D101"/>
      <c r="E101"/>
      <c r="F101"/>
      <c r="G101"/>
      <c r="H101"/>
    </row>
    <row r="102" spans="4:8">
      <c r="D102"/>
      <c r="E102"/>
      <c r="F102"/>
      <c r="G102"/>
      <c r="H102"/>
    </row>
    <row r="103" spans="4:8">
      <c r="D103"/>
      <c r="E103"/>
      <c r="F103"/>
      <c r="G103"/>
      <c r="H103"/>
    </row>
    <row r="104" spans="4:8">
      <c r="D104"/>
      <c r="E104"/>
      <c r="F104"/>
      <c r="G104"/>
      <c r="H104"/>
    </row>
    <row r="105" spans="4:8">
      <c r="D105"/>
      <c r="E105"/>
      <c r="F105"/>
      <c r="G105"/>
      <c r="H105"/>
    </row>
    <row r="106" spans="4:8">
      <c r="D106"/>
      <c r="E106"/>
      <c r="F106"/>
      <c r="G106"/>
      <c r="H106"/>
    </row>
    <row r="107" spans="4:8">
      <c r="D107"/>
      <c r="E107"/>
      <c r="F107"/>
      <c r="G107"/>
      <c r="H107"/>
    </row>
    <row r="108" spans="4:8">
      <c r="D108"/>
      <c r="E108"/>
      <c r="F108"/>
      <c r="G108"/>
      <c r="H108"/>
    </row>
    <row r="109" spans="4:8">
      <c r="D109"/>
      <c r="E109"/>
      <c r="F109"/>
      <c r="G109"/>
      <c r="H109"/>
    </row>
    <row r="110" spans="4:8">
      <c r="D110"/>
      <c r="E110"/>
      <c r="F110"/>
      <c r="G110"/>
      <c r="H110"/>
    </row>
    <row r="111" spans="4:8">
      <c r="D111"/>
      <c r="E111"/>
      <c r="F111"/>
      <c r="G111"/>
      <c r="H111"/>
    </row>
    <row r="112" spans="4:8">
      <c r="D112"/>
      <c r="E112"/>
      <c r="F112"/>
      <c r="G112"/>
      <c r="H112"/>
    </row>
    <row r="113" spans="4:8">
      <c r="D113"/>
      <c r="E113"/>
      <c r="F113"/>
      <c r="G113"/>
      <c r="H113"/>
    </row>
    <row r="114" spans="4:8">
      <c r="D114"/>
      <c r="E114"/>
      <c r="F114"/>
      <c r="G114"/>
      <c r="H114"/>
    </row>
    <row r="115" spans="4:8">
      <c r="D115"/>
      <c r="E115"/>
      <c r="F115"/>
      <c r="G115"/>
      <c r="H115"/>
    </row>
    <row r="116" spans="4:8">
      <c r="D116"/>
      <c r="E116"/>
      <c r="F116"/>
      <c r="G116"/>
      <c r="H116"/>
    </row>
    <row r="117" spans="4:8">
      <c r="D117"/>
      <c r="E117"/>
      <c r="F117"/>
      <c r="G117"/>
      <c r="H117"/>
    </row>
    <row r="118" spans="4:8">
      <c r="D118"/>
      <c r="E118"/>
      <c r="F118"/>
      <c r="G118"/>
      <c r="H118"/>
    </row>
    <row r="119" spans="4:8">
      <c r="D119"/>
      <c r="E119"/>
      <c r="F119"/>
      <c r="G119"/>
      <c r="H119"/>
    </row>
    <row r="120" spans="4:8">
      <c r="D120"/>
      <c r="E120"/>
      <c r="F120"/>
      <c r="G120"/>
      <c r="H120"/>
    </row>
    <row r="121" spans="4:8">
      <c r="D121"/>
      <c r="E121"/>
      <c r="F121"/>
      <c r="G121"/>
      <c r="H121"/>
    </row>
    <row r="122" spans="4:8">
      <c r="D122"/>
      <c r="E122"/>
      <c r="F122"/>
      <c r="G122"/>
      <c r="H122"/>
    </row>
    <row r="123" spans="4:8">
      <c r="D123"/>
      <c r="E123"/>
      <c r="F123"/>
      <c r="G123"/>
      <c r="H123"/>
    </row>
    <row r="124" spans="4:8">
      <c r="D124"/>
      <c r="E124"/>
      <c r="F124"/>
      <c r="G124"/>
      <c r="H124"/>
    </row>
    <row r="125" spans="4:8">
      <c r="D125"/>
      <c r="E125"/>
      <c r="F125"/>
      <c r="G125"/>
      <c r="H125"/>
    </row>
    <row r="126" spans="4:8">
      <c r="D126"/>
      <c r="E126"/>
      <c r="F126"/>
      <c r="G126"/>
      <c r="H126"/>
    </row>
    <row r="127" spans="4:8">
      <c r="D127"/>
      <c r="E127"/>
      <c r="F127"/>
      <c r="G127"/>
    </row>
    <row r="128" spans="4:8">
      <c r="D128"/>
      <c r="E128"/>
      <c r="F128"/>
      <c r="G128"/>
    </row>
    <row r="129" spans="4:7">
      <c r="D129"/>
      <c r="E129"/>
      <c r="F129"/>
      <c r="G129"/>
    </row>
    <row r="130" spans="4:7">
      <c r="D130"/>
      <c r="E130"/>
      <c r="F130"/>
      <c r="G130"/>
    </row>
    <row r="131" spans="4:7">
      <c r="D131"/>
      <c r="E131"/>
      <c r="F131"/>
      <c r="G131"/>
    </row>
    <row r="132" spans="4:7">
      <c r="D132"/>
      <c r="E132"/>
      <c r="F132"/>
      <c r="G132"/>
    </row>
    <row r="133" spans="4:7">
      <c r="D133"/>
      <c r="E133"/>
      <c r="F133"/>
      <c r="G133"/>
    </row>
    <row r="134" spans="4:7">
      <c r="D134"/>
      <c r="E134"/>
      <c r="F134"/>
      <c r="G134"/>
    </row>
  </sheetData>
  <mergeCells count="3">
    <mergeCell ref="A4:C4"/>
    <mergeCell ref="A1:C1"/>
    <mergeCell ref="A3:C3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>
    <oddFooter>&amp;C&amp;A</oddFooter>
  </headerFooter>
  <drawing r:id="rId2"/>
  <legacyDrawing r:id="rId3"/>
  <controls>
    <control shapeId="3105" r:id="rId4" name="Control 33"/>
    <control shapeId="3106" r:id="rId5" name="Control 34"/>
    <control shapeId="3107" r:id="rId6" name="Control 35"/>
    <control shapeId="3108" r:id="rId7" name="Control 36"/>
    <control shapeId="3109" r:id="rId8" name="Control 37"/>
    <control shapeId="3110" r:id="rId9" name="Control 38"/>
    <control shapeId="3111" r:id="rId10" name="Control 39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9"/>
  <sheetViews>
    <sheetView showGridLines="0" view="pageBreakPreview" topLeftCell="A36" zoomScale="65" zoomScaleNormal="75" zoomScaleSheetLayoutView="65" workbookViewId="0">
      <selection activeCell="C38" sqref="C38"/>
    </sheetView>
  </sheetViews>
  <sheetFormatPr baseColWidth="10" defaultRowHeight="12.75"/>
  <cols>
    <col min="1" max="1" width="14.7109375" style="23" customWidth="1"/>
    <col min="2" max="2" width="15.28515625" style="23" customWidth="1"/>
    <col min="3" max="3" width="19.85546875" style="23" customWidth="1"/>
    <col min="4" max="4" width="19.140625" style="23" customWidth="1"/>
    <col min="5" max="5" width="15.28515625" style="23" customWidth="1"/>
    <col min="6" max="6" width="16.85546875" style="23" customWidth="1"/>
    <col min="7" max="7" width="20.42578125" style="23" customWidth="1"/>
    <col min="8" max="8" width="22.5703125" style="23" customWidth="1"/>
    <col min="9" max="9" width="23.7109375" style="23" customWidth="1"/>
    <col min="10" max="10" width="30" style="23" customWidth="1"/>
    <col min="11" max="11" width="19.7109375" style="23" customWidth="1"/>
    <col min="12" max="12" width="16.28515625" style="23" customWidth="1"/>
    <col min="13" max="13" width="16" style="23" customWidth="1"/>
    <col min="14" max="14" width="14.28515625" style="23" customWidth="1"/>
    <col min="15" max="15" width="15.42578125" style="23" customWidth="1"/>
    <col min="16" max="16" width="15.140625" style="23" customWidth="1"/>
    <col min="17" max="17" width="14.28515625" style="23" customWidth="1"/>
    <col min="18" max="18" width="13.7109375" style="23" customWidth="1"/>
    <col min="19" max="19" width="10.5703125" style="23" customWidth="1"/>
    <col min="20" max="20" width="13.28515625" style="23" customWidth="1"/>
    <col min="21" max="21" width="11.28515625" style="23" customWidth="1"/>
    <col min="22" max="22" width="12" style="23" customWidth="1"/>
    <col min="23" max="23" width="12.140625" style="23" customWidth="1"/>
    <col min="24" max="24" width="11.85546875" style="23" customWidth="1"/>
    <col min="25" max="25" width="30.7109375" style="23" customWidth="1"/>
    <col min="26" max="26" width="11.28515625" style="23" customWidth="1"/>
    <col min="27" max="27" width="11.7109375" style="23" customWidth="1"/>
    <col min="28" max="28" width="10.7109375" style="23" customWidth="1"/>
    <col min="29" max="29" width="17.7109375" style="23" customWidth="1"/>
    <col min="30" max="30" width="8.5703125" style="23" customWidth="1"/>
    <col min="31" max="31" width="8.140625" style="23" customWidth="1"/>
    <col min="32" max="32" width="9.7109375" style="23" customWidth="1"/>
    <col min="33" max="33" width="10.7109375" style="23" customWidth="1"/>
    <col min="34" max="16384" width="11.42578125" style="23"/>
  </cols>
  <sheetData>
    <row r="1" spans="1:49" ht="18">
      <c r="A1" s="666" t="s">
        <v>180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4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49" ht="15">
      <c r="A3" s="668" t="s">
        <v>197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</row>
    <row r="4" spans="1:49" ht="15">
      <c r="A4" s="668" t="s">
        <v>175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</row>
    <row r="5" spans="1:49" ht="15">
      <c r="A5" s="675" t="s">
        <v>110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</row>
    <row r="6" spans="1:49" ht="14.2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49" ht="31.5" customHeight="1">
      <c r="A7" s="672" t="s">
        <v>1</v>
      </c>
      <c r="B7" s="667" t="s">
        <v>3</v>
      </c>
      <c r="C7" s="647" t="s">
        <v>150</v>
      </c>
      <c r="D7" s="648"/>
      <c r="E7" s="685"/>
      <c r="F7" s="647" t="s">
        <v>28</v>
      </c>
      <c r="G7" s="648"/>
      <c r="H7" s="648"/>
      <c r="I7" s="648"/>
      <c r="J7" s="648"/>
      <c r="K7" s="667" t="s">
        <v>29</v>
      </c>
      <c r="L7" s="667" t="s">
        <v>30</v>
      </c>
      <c r="M7" s="669" t="s">
        <v>188</v>
      </c>
    </row>
    <row r="8" spans="1:49" ht="25.5" customHeight="1">
      <c r="A8" s="673"/>
      <c r="B8" s="659"/>
      <c r="C8" s="658" t="s">
        <v>328</v>
      </c>
      <c r="D8" s="655" t="s">
        <v>361</v>
      </c>
      <c r="E8" s="658" t="s">
        <v>362</v>
      </c>
      <c r="F8" s="658" t="s">
        <v>67</v>
      </c>
      <c r="G8" s="655" t="s">
        <v>184</v>
      </c>
      <c r="H8" s="412" t="s">
        <v>161</v>
      </c>
      <c r="I8" s="412" t="s">
        <v>185</v>
      </c>
      <c r="J8" s="412" t="s">
        <v>187</v>
      </c>
      <c r="K8" s="659"/>
      <c r="L8" s="659"/>
      <c r="M8" s="670"/>
      <c r="AC8" s="663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47"/>
    </row>
    <row r="9" spans="1:49" ht="19.5" customHeight="1">
      <c r="A9" s="673"/>
      <c r="B9" s="659"/>
      <c r="C9" s="659"/>
      <c r="D9" s="656"/>
      <c r="E9" s="659"/>
      <c r="F9" s="659"/>
      <c r="G9" s="661"/>
      <c r="H9" s="410" t="s">
        <v>192</v>
      </c>
      <c r="I9" s="410" t="s">
        <v>186</v>
      </c>
      <c r="J9" s="410" t="s">
        <v>159</v>
      </c>
      <c r="K9" s="659"/>
      <c r="L9" s="659"/>
      <c r="M9" s="670"/>
      <c r="AC9" s="102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ht="30" customHeight="1" thickBot="1">
      <c r="A10" s="674"/>
      <c r="B10" s="660"/>
      <c r="C10" s="660"/>
      <c r="D10" s="657"/>
      <c r="E10" s="660"/>
      <c r="F10" s="660"/>
      <c r="G10" s="662"/>
      <c r="H10" s="411" t="s">
        <v>193</v>
      </c>
      <c r="I10" s="411" t="s">
        <v>165</v>
      </c>
      <c r="J10" s="411" t="s">
        <v>189</v>
      </c>
      <c r="K10" s="660"/>
      <c r="L10" s="660"/>
      <c r="M10" s="671"/>
      <c r="X10"/>
      <c r="Y10"/>
      <c r="Z10"/>
      <c r="AA10"/>
      <c r="AC10" s="665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  <c r="AW10" s="47"/>
    </row>
    <row r="11" spans="1:49" ht="13.5">
      <c r="A11" s="173">
        <v>2005</v>
      </c>
      <c r="B11" s="171">
        <v>20885.7</v>
      </c>
      <c r="C11" s="171">
        <v>1108.2</v>
      </c>
      <c r="D11" s="171">
        <v>1046.325</v>
      </c>
      <c r="E11" s="171">
        <v>61.875</v>
      </c>
      <c r="F11" s="171">
        <v>3441.1749999999997</v>
      </c>
      <c r="G11" s="171">
        <v>520.85</v>
      </c>
      <c r="H11" s="171">
        <v>131.27500000000001</v>
      </c>
      <c r="I11" s="171">
        <v>251</v>
      </c>
      <c r="J11" s="171">
        <v>236.02500000000001</v>
      </c>
      <c r="K11" s="171">
        <v>2509.15</v>
      </c>
      <c r="L11" s="171">
        <v>13009.25</v>
      </c>
      <c r="M11" s="172">
        <v>817.92500000000109</v>
      </c>
      <c r="N11" s="79"/>
      <c r="O11" s="52"/>
      <c r="P11" s="52"/>
      <c r="Q11" s="52"/>
      <c r="R11" s="52"/>
      <c r="S11" s="52"/>
      <c r="T11" s="52"/>
      <c r="U11" s="52"/>
      <c r="V11" s="52"/>
      <c r="W11" s="52"/>
      <c r="X11"/>
      <c r="Y11"/>
      <c r="Z11"/>
      <c r="AA11"/>
      <c r="AC11" s="103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47"/>
    </row>
    <row r="12" spans="1:49" ht="13.5">
      <c r="A12" s="170">
        <v>2006</v>
      </c>
      <c r="B12" s="171">
        <v>21584.799999999999</v>
      </c>
      <c r="C12" s="171">
        <v>1035.0250000000001</v>
      </c>
      <c r="D12" s="171">
        <v>980.07500000000005</v>
      </c>
      <c r="E12" s="171">
        <v>54.95</v>
      </c>
      <c r="F12" s="171">
        <v>3438.3250000000003</v>
      </c>
      <c r="G12" s="171">
        <v>527.375</v>
      </c>
      <c r="H12" s="171">
        <v>120.02500000000001</v>
      </c>
      <c r="I12" s="171">
        <v>245.15</v>
      </c>
      <c r="J12" s="171">
        <v>216.875</v>
      </c>
      <c r="K12" s="171">
        <v>2704.5750000000003</v>
      </c>
      <c r="L12" s="171">
        <v>13675.1</v>
      </c>
      <c r="M12" s="172">
        <v>731.774999999996</v>
      </c>
      <c r="N12" s="79"/>
      <c r="O12" s="52"/>
      <c r="P12" s="52"/>
      <c r="Q12" s="52"/>
      <c r="R12" s="52"/>
      <c r="S12" s="52"/>
      <c r="T12" s="52"/>
      <c r="U12" s="52"/>
      <c r="V12" s="52"/>
      <c r="W12" s="52"/>
      <c r="X12"/>
      <c r="Y12"/>
      <c r="Z12"/>
      <c r="AA12"/>
      <c r="AC12" s="103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47"/>
    </row>
    <row r="13" spans="1:49" ht="13.5" customHeight="1" thickBot="1">
      <c r="A13" s="170">
        <v>2007</v>
      </c>
      <c r="B13" s="171">
        <v>22189.9</v>
      </c>
      <c r="C13" s="171">
        <f>SUM(D13:E13)</f>
        <v>1022.3</v>
      </c>
      <c r="D13" s="171">
        <v>966.9</v>
      </c>
      <c r="E13" s="171">
        <v>55.4</v>
      </c>
      <c r="F13" s="171">
        <v>3397.4250000000002</v>
      </c>
      <c r="G13" s="171">
        <v>529</v>
      </c>
      <c r="H13" s="171">
        <v>111.27500000000001</v>
      </c>
      <c r="I13" s="171">
        <v>237.375</v>
      </c>
      <c r="J13" s="171">
        <v>232.85</v>
      </c>
      <c r="K13" s="171">
        <v>2880.7</v>
      </c>
      <c r="L13" s="171">
        <v>14185.075000000001</v>
      </c>
      <c r="M13" s="172">
        <v>704</v>
      </c>
      <c r="N13" s="79"/>
      <c r="O13" s="53"/>
      <c r="P13" s="53"/>
      <c r="Q13" s="53"/>
      <c r="R13" s="53"/>
      <c r="S13" s="53"/>
      <c r="T13" s="53"/>
      <c r="U13" s="53"/>
      <c r="V13" s="53"/>
      <c r="W13" s="53"/>
      <c r="X13"/>
      <c r="Y13"/>
      <c r="Z13"/>
      <c r="AA13"/>
      <c r="AC13" s="103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47"/>
    </row>
    <row r="14" spans="1:49" ht="13.9" customHeight="1">
      <c r="A14" s="634" t="s">
        <v>387</v>
      </c>
      <c r="B14" s="634"/>
      <c r="C14" s="634"/>
      <c r="D14" s="178"/>
      <c r="E14" s="179"/>
      <c r="F14" s="179"/>
      <c r="G14" s="180"/>
      <c r="H14" s="179"/>
      <c r="I14" s="179"/>
      <c r="J14" s="179"/>
      <c r="K14" s="179"/>
      <c r="L14" s="179"/>
      <c r="M14" s="180"/>
      <c r="N14" s="79"/>
      <c r="O14" s="53"/>
      <c r="P14" s="53"/>
      <c r="Q14" s="53"/>
      <c r="R14" s="53"/>
      <c r="S14" s="53"/>
      <c r="T14" s="53"/>
      <c r="U14" s="53"/>
      <c r="V14" s="53"/>
      <c r="W14" s="53"/>
      <c r="X14"/>
      <c r="Y14"/>
      <c r="Z14"/>
    </row>
    <row r="15" spans="1:49" ht="13.5" customHeight="1">
      <c r="A15" s="91"/>
      <c r="B15" s="55"/>
      <c r="C15" s="308"/>
      <c r="D15" s="54"/>
      <c r="E15" s="100"/>
      <c r="F15" s="100"/>
      <c r="G15" s="101"/>
      <c r="H15" s="100"/>
      <c r="I15" s="100"/>
      <c r="J15" s="100"/>
      <c r="K15" s="100"/>
      <c r="L15" s="100"/>
      <c r="M15" s="101"/>
      <c r="N15" s="79"/>
      <c r="O15" s="53"/>
      <c r="P15" s="53"/>
      <c r="Q15" s="53"/>
      <c r="R15" s="53"/>
      <c r="S15" s="53"/>
      <c r="T15" s="53"/>
      <c r="U15" s="53"/>
      <c r="V15" s="53"/>
      <c r="W15" s="53"/>
      <c r="X15"/>
      <c r="Y15"/>
      <c r="Z15"/>
    </row>
    <row r="16" spans="1:49" ht="13.5" customHeight="1" thickBot="1">
      <c r="A16" s="91"/>
      <c r="B16" s="55"/>
      <c r="C16" s="54"/>
      <c r="D16" s="54"/>
      <c r="E16" s="100"/>
      <c r="F16" s="100"/>
      <c r="G16" s="101"/>
      <c r="H16" s="100"/>
      <c r="I16" s="100"/>
      <c r="J16" s="100"/>
      <c r="K16" s="100"/>
      <c r="L16" s="100"/>
      <c r="M16" s="101"/>
      <c r="N16" s="79"/>
      <c r="O16" s="53"/>
      <c r="P16" s="53"/>
      <c r="Q16" s="53"/>
      <c r="R16" s="53"/>
      <c r="S16" s="53"/>
      <c r="T16" s="53"/>
      <c r="U16" s="53"/>
      <c r="V16" s="53"/>
      <c r="W16" s="53"/>
      <c r="X16"/>
      <c r="Y16"/>
      <c r="Z16"/>
    </row>
    <row r="17" spans="1:26" ht="26.25" customHeight="1">
      <c r="A17" s="686" t="s">
        <v>484</v>
      </c>
      <c r="B17" s="667" t="s">
        <v>3</v>
      </c>
      <c r="C17" s="647" t="s">
        <v>150</v>
      </c>
      <c r="D17" s="648"/>
      <c r="E17" s="685"/>
      <c r="F17" s="647" t="s">
        <v>28</v>
      </c>
      <c r="G17" s="648"/>
      <c r="H17" s="648"/>
      <c r="I17" s="648"/>
      <c r="J17" s="648"/>
      <c r="K17" s="648"/>
      <c r="L17" s="648"/>
      <c r="M17" s="648"/>
      <c r="N17" s="644" t="s">
        <v>29</v>
      </c>
      <c r="O17" s="649" t="s">
        <v>370</v>
      </c>
      <c r="P17" s="53"/>
      <c r="Q17" s="53"/>
      <c r="R17" s="53"/>
      <c r="S17" s="53"/>
      <c r="T17" s="53"/>
      <c r="U17" s="53"/>
      <c r="V17" s="53"/>
      <c r="W17" s="53"/>
      <c r="X17"/>
      <c r="Y17"/>
      <c r="Z17"/>
    </row>
    <row r="18" spans="1:26" ht="13.5" customHeight="1">
      <c r="A18" s="673"/>
      <c r="B18" s="659"/>
      <c r="C18" s="658" t="s">
        <v>363</v>
      </c>
      <c r="D18" s="655" t="s">
        <v>366</v>
      </c>
      <c r="E18" s="655" t="s">
        <v>270</v>
      </c>
      <c r="F18" s="658" t="s">
        <v>67</v>
      </c>
      <c r="G18" s="656" t="s">
        <v>184</v>
      </c>
      <c r="H18" s="642" t="s">
        <v>367</v>
      </c>
      <c r="I18" s="642" t="s">
        <v>348</v>
      </c>
      <c r="J18" s="642" t="s">
        <v>368</v>
      </c>
      <c r="K18" s="655" t="s">
        <v>369</v>
      </c>
      <c r="L18" s="655" t="s">
        <v>323</v>
      </c>
      <c r="M18" s="652" t="s">
        <v>303</v>
      </c>
      <c r="N18" s="645"/>
      <c r="O18" s="650"/>
      <c r="P18" s="53"/>
      <c r="Q18" s="53"/>
      <c r="R18" s="53"/>
      <c r="S18" s="53"/>
      <c r="T18" s="53"/>
      <c r="U18" s="53"/>
      <c r="V18" s="53"/>
      <c r="W18" s="53"/>
      <c r="X18"/>
      <c r="Y18"/>
      <c r="Z18"/>
    </row>
    <row r="19" spans="1:26" ht="13.9" customHeight="1">
      <c r="A19" s="673"/>
      <c r="B19" s="659"/>
      <c r="C19" s="659"/>
      <c r="D19" s="656"/>
      <c r="E19" s="656"/>
      <c r="F19" s="659"/>
      <c r="G19" s="661"/>
      <c r="H19" s="642"/>
      <c r="I19" s="642"/>
      <c r="J19" s="642"/>
      <c r="K19" s="656"/>
      <c r="L19" s="656"/>
      <c r="M19" s="653"/>
      <c r="N19" s="645"/>
      <c r="O19" s="650"/>
      <c r="P19" s="53"/>
      <c r="Q19" s="53"/>
      <c r="R19" s="53"/>
      <c r="S19" s="53"/>
      <c r="T19" s="53"/>
      <c r="U19" s="53"/>
      <c r="V19" s="53"/>
      <c r="W19" s="53"/>
      <c r="X19"/>
      <c r="Y19"/>
      <c r="Z19"/>
    </row>
    <row r="20" spans="1:26" ht="57.75" customHeight="1" thickBot="1">
      <c r="A20" s="674"/>
      <c r="B20" s="660"/>
      <c r="C20" s="660"/>
      <c r="D20" s="657"/>
      <c r="E20" s="657"/>
      <c r="F20" s="660"/>
      <c r="G20" s="662"/>
      <c r="H20" s="643"/>
      <c r="I20" s="643"/>
      <c r="J20" s="643"/>
      <c r="K20" s="657"/>
      <c r="L20" s="657"/>
      <c r="M20" s="654"/>
      <c r="N20" s="646"/>
      <c r="O20" s="651"/>
      <c r="P20" s="53"/>
      <c r="Q20" s="53"/>
      <c r="R20" s="53"/>
      <c r="S20" s="53"/>
      <c r="T20" s="53"/>
      <c r="U20" s="53"/>
      <c r="V20" s="53"/>
      <c r="W20" s="53"/>
      <c r="X20"/>
      <c r="Y20"/>
      <c r="Z20"/>
    </row>
    <row r="21" spans="1:26" ht="26.25" customHeight="1">
      <c r="A21" s="170">
        <v>2009</v>
      </c>
      <c r="B21" s="171">
        <v>23037.474999999999</v>
      </c>
      <c r="C21" s="171">
        <v>979.3</v>
      </c>
      <c r="D21" s="171">
        <v>895.2</v>
      </c>
      <c r="E21" s="171">
        <v>46.475000000000001</v>
      </c>
      <c r="F21" s="171">
        <v>2862.5</v>
      </c>
      <c r="G21" s="171">
        <v>467.6</v>
      </c>
      <c r="H21" s="171">
        <v>50.85</v>
      </c>
      <c r="I21" s="171">
        <v>94.3</v>
      </c>
      <c r="J21" s="171">
        <v>53.75</v>
      </c>
      <c r="K21" s="171">
        <v>108.15</v>
      </c>
      <c r="L21" s="171">
        <v>156.32499999999999</v>
      </c>
      <c r="M21" s="171">
        <v>59.2</v>
      </c>
      <c r="N21" s="171">
        <v>2558.8249999999998</v>
      </c>
      <c r="O21" s="169">
        <v>453.32499999999999</v>
      </c>
      <c r="P21" s="53"/>
      <c r="Q21" s="53"/>
      <c r="R21" s="53"/>
      <c r="S21" s="53"/>
      <c r="T21" s="53"/>
      <c r="U21" s="53"/>
      <c r="V21" s="53"/>
      <c r="W21" s="53"/>
      <c r="X21"/>
      <c r="Y21"/>
      <c r="Z21"/>
    </row>
    <row r="22" spans="1:26" s="47" customFormat="1">
      <c r="A22" s="170">
        <v>2010</v>
      </c>
      <c r="B22" s="171">
        <v>23088.875</v>
      </c>
      <c r="C22" s="171">
        <v>1011.9</v>
      </c>
      <c r="D22" s="171">
        <v>931.2</v>
      </c>
      <c r="E22" s="171">
        <v>41.65</v>
      </c>
      <c r="F22" s="171">
        <v>2612.6750000000002</v>
      </c>
      <c r="G22" s="171">
        <v>438.42500000000001</v>
      </c>
      <c r="H22" s="171">
        <v>59.424999999999997</v>
      </c>
      <c r="I22" s="171">
        <v>73.875</v>
      </c>
      <c r="J22" s="171">
        <v>49.95</v>
      </c>
      <c r="K22" s="171">
        <v>103.77500000000001</v>
      </c>
      <c r="L22" s="171">
        <v>117.6</v>
      </c>
      <c r="M22" s="171">
        <v>58.075000000000003</v>
      </c>
      <c r="N22" s="171">
        <v>2158.15</v>
      </c>
      <c r="O22" s="172">
        <v>418.77499999999998</v>
      </c>
    </row>
    <row r="23" spans="1:26" s="47" customFormat="1">
      <c r="A23" s="170">
        <v>2011</v>
      </c>
      <c r="B23" s="171">
        <v>23103.575000000001</v>
      </c>
      <c r="C23" s="171">
        <v>993.22500000000002</v>
      </c>
      <c r="D23" s="171">
        <v>914.67499999999995</v>
      </c>
      <c r="E23" s="171">
        <v>38.075000000000003</v>
      </c>
      <c r="F23" s="171">
        <v>2525.8249999999998</v>
      </c>
      <c r="G23" s="171">
        <v>439.57499999999999</v>
      </c>
      <c r="H23" s="171">
        <v>59.924999999999997</v>
      </c>
      <c r="I23" s="171">
        <v>75.849999999999994</v>
      </c>
      <c r="J23" s="171">
        <v>42.45</v>
      </c>
      <c r="K23" s="171">
        <v>84.2</v>
      </c>
      <c r="L23" s="171">
        <v>111.72499999999999</v>
      </c>
      <c r="M23" s="171">
        <v>52.3</v>
      </c>
      <c r="N23" s="171">
        <v>1837.95</v>
      </c>
      <c r="O23" s="172">
        <v>428.625</v>
      </c>
    </row>
    <row r="24" spans="1:26" s="47" customFormat="1">
      <c r="A24" s="170">
        <v>2012</v>
      </c>
      <c r="B24" s="171">
        <v>23051</v>
      </c>
      <c r="C24" s="171">
        <v>1032.125</v>
      </c>
      <c r="D24" s="171">
        <v>953.5</v>
      </c>
      <c r="E24" s="171">
        <v>44.05</v>
      </c>
      <c r="F24" s="171">
        <v>2454.25</v>
      </c>
      <c r="G24" s="171">
        <v>445.72500000000002</v>
      </c>
      <c r="H24" s="171">
        <v>59.674999999999997</v>
      </c>
      <c r="I24" s="171">
        <v>70.674999999999997</v>
      </c>
      <c r="J24" s="171">
        <v>43.975000000000001</v>
      </c>
      <c r="K24" s="171">
        <v>78.174999999999997</v>
      </c>
      <c r="L24" s="171">
        <v>100.95</v>
      </c>
      <c r="M24" s="171">
        <v>52.8</v>
      </c>
      <c r="N24" s="171">
        <v>1576.925</v>
      </c>
      <c r="O24" s="172">
        <v>459.15</v>
      </c>
    </row>
    <row r="25" spans="1:26">
      <c r="A25" s="376">
        <v>2013</v>
      </c>
      <c r="B25" s="171">
        <v>23190.15</v>
      </c>
      <c r="C25" s="171">
        <v>1010.5</v>
      </c>
      <c r="D25" s="171">
        <v>936.97500000000002</v>
      </c>
      <c r="E25" s="171">
        <v>31.774999999999999</v>
      </c>
      <c r="F25" s="171">
        <v>2372.9749999999999</v>
      </c>
      <c r="G25" s="171">
        <v>454.07499999999999</v>
      </c>
      <c r="H25" s="171">
        <v>63</v>
      </c>
      <c r="I25" s="171">
        <v>60.15</v>
      </c>
      <c r="J25" s="171">
        <v>47.725000000000001</v>
      </c>
      <c r="K25" s="171">
        <v>87.05</v>
      </c>
      <c r="L25" s="171">
        <v>90.3</v>
      </c>
      <c r="M25" s="171">
        <v>46.85</v>
      </c>
      <c r="N25" s="171">
        <v>1366.8785</v>
      </c>
      <c r="O25" s="172">
        <v>473.15</v>
      </c>
    </row>
    <row r="26" spans="1:26">
      <c r="A26" s="376">
        <v>2014</v>
      </c>
      <c r="B26" s="171">
        <v>22954.6</v>
      </c>
      <c r="C26" s="171">
        <v>1000.9</v>
      </c>
      <c r="D26" s="171">
        <v>929.6</v>
      </c>
      <c r="E26" s="171">
        <v>33.5</v>
      </c>
      <c r="F26" s="171">
        <v>2339.6999999999998</v>
      </c>
      <c r="G26" s="171">
        <v>468.5</v>
      </c>
      <c r="H26" s="171">
        <v>66.400000000000006</v>
      </c>
      <c r="I26" s="171">
        <v>56.6</v>
      </c>
      <c r="J26" s="171">
        <v>48.9</v>
      </c>
      <c r="K26" s="171">
        <v>83</v>
      </c>
      <c r="L26" s="171">
        <v>83.6</v>
      </c>
      <c r="M26" s="171">
        <v>42.2</v>
      </c>
      <c r="N26" s="171">
        <v>1247.2</v>
      </c>
      <c r="O26" s="172">
        <v>454.2</v>
      </c>
    </row>
    <row r="27" spans="1:26" ht="13.5" thickBot="1">
      <c r="A27" s="307" t="s">
        <v>483</v>
      </c>
      <c r="B27" s="175">
        <v>22922.025000000001</v>
      </c>
      <c r="C27" s="175">
        <v>990.32500000000005</v>
      </c>
      <c r="D27" s="175">
        <v>920.75</v>
      </c>
      <c r="E27" s="175">
        <v>35.15</v>
      </c>
      <c r="F27" s="175">
        <v>2391.7249999999999</v>
      </c>
      <c r="G27" s="175">
        <v>454.1</v>
      </c>
      <c r="H27" s="175">
        <v>61.05</v>
      </c>
      <c r="I27" s="175">
        <v>61.7</v>
      </c>
      <c r="J27" s="175">
        <v>55.45</v>
      </c>
      <c r="K27" s="175">
        <v>80.025000000000006</v>
      </c>
      <c r="L27" s="175">
        <v>85.25</v>
      </c>
      <c r="M27" s="175">
        <v>44.95</v>
      </c>
      <c r="N27" s="175">
        <v>1280.9749999999999</v>
      </c>
      <c r="O27" s="176">
        <v>462.32499999999999</v>
      </c>
    </row>
    <row r="28" spans="1:26" ht="13.9" customHeight="1">
      <c r="A28" s="634" t="s">
        <v>387</v>
      </c>
      <c r="B28" s="634"/>
      <c r="C28" s="634"/>
      <c r="D28" s="178"/>
      <c r="E28" s="179"/>
      <c r="F28" s="179"/>
      <c r="G28" s="180"/>
      <c r="H28" s="179"/>
      <c r="I28" s="179"/>
      <c r="J28" s="179"/>
      <c r="K28" s="179"/>
      <c r="L28" s="179"/>
      <c r="M28" s="180"/>
      <c r="N28" s="79"/>
      <c r="O28" s="53"/>
      <c r="P28" s="53"/>
      <c r="Q28" s="53"/>
      <c r="R28" s="53"/>
      <c r="S28" s="53"/>
      <c r="T28" s="53"/>
      <c r="U28" s="53"/>
      <c r="V28" s="53"/>
      <c r="W28" s="53"/>
      <c r="X28"/>
      <c r="Y28"/>
      <c r="Z28"/>
    </row>
    <row r="29" spans="1:26">
      <c r="A29" s="23" t="s">
        <v>365</v>
      </c>
    </row>
    <row r="30" spans="1:26" ht="13.5" thickBot="1"/>
    <row r="31" spans="1:26" s="131" customFormat="1" ht="33.75" customHeight="1">
      <c r="A31" s="684" t="s">
        <v>179</v>
      </c>
      <c r="B31" s="640"/>
      <c r="C31" s="640"/>
      <c r="D31" s="640"/>
      <c r="E31" s="640"/>
      <c r="F31" s="426"/>
      <c r="G31" s="640" t="s">
        <v>179</v>
      </c>
      <c r="H31" s="640"/>
      <c r="I31" s="640"/>
      <c r="J31" s="640"/>
      <c r="K31" s="640"/>
      <c r="L31" s="640"/>
    </row>
    <row r="32" spans="1:26" s="131" customFormat="1" ht="51" customHeight="1">
      <c r="A32" s="682" t="s">
        <v>1</v>
      </c>
      <c r="B32" s="677" t="s">
        <v>166</v>
      </c>
      <c r="C32" s="641" t="s">
        <v>371</v>
      </c>
      <c r="D32" s="683" t="s">
        <v>359</v>
      </c>
      <c r="E32" s="680" t="s">
        <v>194</v>
      </c>
      <c r="F32" s="426"/>
      <c r="G32" s="681" t="s">
        <v>484</v>
      </c>
      <c r="H32" s="641" t="s">
        <v>306</v>
      </c>
      <c r="I32" s="641" t="s">
        <v>307</v>
      </c>
      <c r="J32" s="641" t="s">
        <v>308</v>
      </c>
      <c r="K32" s="641" t="s">
        <v>309</v>
      </c>
      <c r="L32" s="680" t="s">
        <v>310</v>
      </c>
    </row>
    <row r="33" spans="1:70" s="131" customFormat="1">
      <c r="A33" s="673"/>
      <c r="B33" s="678"/>
      <c r="C33" s="642"/>
      <c r="D33" s="661"/>
      <c r="E33" s="670"/>
      <c r="F33" s="426"/>
      <c r="G33" s="673"/>
      <c r="H33" s="642"/>
      <c r="I33" s="642"/>
      <c r="J33" s="642"/>
      <c r="K33" s="642"/>
      <c r="L33" s="670"/>
    </row>
    <row r="34" spans="1:70" s="131" customFormat="1">
      <c r="A34" s="673"/>
      <c r="B34" s="678"/>
      <c r="C34" s="642"/>
      <c r="D34" s="661"/>
      <c r="E34" s="670"/>
      <c r="F34" s="426"/>
      <c r="G34" s="673"/>
      <c r="H34" s="642"/>
      <c r="I34" s="642"/>
      <c r="J34" s="642"/>
      <c r="K34" s="642"/>
      <c r="L34" s="670"/>
    </row>
    <row r="35" spans="1:70" s="131" customFormat="1" ht="29.25" customHeight="1" thickBot="1">
      <c r="A35" s="674"/>
      <c r="B35" s="679"/>
      <c r="C35" s="643"/>
      <c r="D35" s="662"/>
      <c r="E35" s="671"/>
      <c r="F35" s="426"/>
      <c r="G35" s="674"/>
      <c r="H35" s="643"/>
      <c r="I35" s="643"/>
      <c r="J35" s="643"/>
      <c r="K35" s="643"/>
      <c r="L35" s="671"/>
    </row>
    <row r="36" spans="1:70" s="131" customFormat="1" ht="25.5" customHeight="1">
      <c r="A36" s="331">
        <v>2005</v>
      </c>
      <c r="B36" s="182">
        <v>18.600000000000001</v>
      </c>
      <c r="C36" s="182">
        <v>72.674999999999997</v>
      </c>
      <c r="D36" s="182">
        <v>37.35</v>
      </c>
      <c r="E36" s="191">
        <v>94.1</v>
      </c>
      <c r="G36" s="170">
        <v>2009</v>
      </c>
      <c r="H36" s="182">
        <v>141.35</v>
      </c>
      <c r="I36" s="182">
        <v>42.524999999999999</v>
      </c>
      <c r="J36" s="182">
        <v>8.35</v>
      </c>
      <c r="K36" s="182">
        <v>83.125</v>
      </c>
      <c r="L36" s="309">
        <v>7.3250000000000002</v>
      </c>
    </row>
    <row r="37" spans="1:70" s="131" customFormat="1">
      <c r="A37" s="336">
        <v>2006</v>
      </c>
      <c r="B37" s="182">
        <v>20.125</v>
      </c>
      <c r="C37" s="182">
        <v>79.525000000000006</v>
      </c>
      <c r="D37" s="182">
        <v>43.35</v>
      </c>
      <c r="E37" s="191">
        <v>91.325000000000003</v>
      </c>
      <c r="G37" s="331">
        <v>2010</v>
      </c>
      <c r="H37" s="182">
        <v>127.075</v>
      </c>
      <c r="I37" s="182">
        <v>45.924999999999997</v>
      </c>
      <c r="J37" s="182">
        <v>7.65</v>
      </c>
      <c r="K37" s="182">
        <v>68.45</v>
      </c>
      <c r="L37" s="191">
        <v>5.0999999999999996</v>
      </c>
    </row>
    <row r="38" spans="1:70" s="131" customFormat="1" ht="13.5" thickBot="1">
      <c r="A38" s="331">
        <v>2007</v>
      </c>
      <c r="B38" s="182">
        <v>21.75</v>
      </c>
      <c r="C38" s="182">
        <v>74.05</v>
      </c>
      <c r="D38" s="182">
        <v>40.6</v>
      </c>
      <c r="E38" s="191">
        <v>92.775000000000006</v>
      </c>
      <c r="G38" s="331">
        <v>2011</v>
      </c>
      <c r="H38" s="182">
        <v>138.82499999999999</v>
      </c>
      <c r="I38" s="182">
        <v>45.1</v>
      </c>
      <c r="J38" s="182">
        <v>5.8250000000000002</v>
      </c>
      <c r="K38" s="182">
        <v>81.275000000000006</v>
      </c>
      <c r="L38" s="191">
        <v>6.6</v>
      </c>
    </row>
    <row r="39" spans="1:70" s="131" customFormat="1">
      <c r="A39" s="393"/>
      <c r="B39" s="342"/>
      <c r="C39" s="342"/>
      <c r="D39" s="342"/>
      <c r="E39" s="342"/>
      <c r="F39" s="333"/>
      <c r="G39" s="331">
        <v>2012</v>
      </c>
      <c r="H39" s="182">
        <v>148.80000000000001</v>
      </c>
      <c r="I39" s="182">
        <v>44.7</v>
      </c>
      <c r="J39" s="182">
        <v>6.55</v>
      </c>
      <c r="K39" s="182">
        <v>87.45</v>
      </c>
      <c r="L39" s="191">
        <v>10.125</v>
      </c>
    </row>
    <row r="40" spans="1:70" s="131" customFormat="1" ht="12.75" customHeight="1">
      <c r="A40" s="391"/>
      <c r="B40" s="392"/>
      <c r="C40" s="392"/>
      <c r="D40" s="392"/>
      <c r="E40" s="392"/>
      <c r="F40" s="333"/>
      <c r="G40" s="331">
        <v>2013</v>
      </c>
      <c r="H40" s="182">
        <v>140.92500000000001</v>
      </c>
      <c r="I40" s="182">
        <v>46.225000000000001</v>
      </c>
      <c r="J40" s="182">
        <v>7.625</v>
      </c>
      <c r="K40" s="182">
        <v>78.75</v>
      </c>
      <c r="L40" s="191">
        <v>8.35</v>
      </c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AC40" s="337"/>
      <c r="AD40" s="338"/>
      <c r="AE40" s="338"/>
      <c r="AF40" s="338"/>
      <c r="AG40" s="98"/>
      <c r="AH40" s="98"/>
      <c r="AI40" s="98"/>
      <c r="AJ40" s="98"/>
      <c r="AK40" s="328"/>
      <c r="AL40" s="328"/>
    </row>
    <row r="41" spans="1:70" s="131" customFormat="1" ht="12.75" customHeight="1">
      <c r="D41" s="392"/>
      <c r="E41" s="392"/>
      <c r="F41" s="333"/>
      <c r="G41" s="331">
        <v>2014</v>
      </c>
      <c r="H41" s="182">
        <v>123.8</v>
      </c>
      <c r="I41" s="182">
        <v>39.299999999999997</v>
      </c>
      <c r="J41" s="182">
        <v>5.7</v>
      </c>
      <c r="K41" s="182">
        <v>70</v>
      </c>
      <c r="L41" s="191">
        <v>8.9</v>
      </c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AC41" s="337"/>
      <c r="AD41" s="338"/>
      <c r="AE41" s="338"/>
      <c r="AF41" s="338"/>
      <c r="AG41" s="98"/>
      <c r="AH41" s="98"/>
      <c r="AI41" s="98"/>
      <c r="AJ41" s="98"/>
      <c r="AK41" s="328"/>
      <c r="AL41" s="328"/>
    </row>
    <row r="42" spans="1:70" s="131" customFormat="1" ht="12.75" customHeight="1" thickBot="1">
      <c r="A42" s="676" t="s">
        <v>387</v>
      </c>
      <c r="B42" s="676"/>
      <c r="C42" s="676"/>
      <c r="F42" s="333"/>
      <c r="G42" s="544" t="s">
        <v>483</v>
      </c>
      <c r="H42" s="183">
        <v>139.625</v>
      </c>
      <c r="I42" s="183">
        <v>41.15</v>
      </c>
      <c r="J42" s="183">
        <v>5.5</v>
      </c>
      <c r="K42" s="183">
        <v>83.224999999999994</v>
      </c>
      <c r="L42" s="194">
        <v>9.75</v>
      </c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AC42" s="337"/>
      <c r="AD42" s="338"/>
      <c r="AE42" s="338"/>
      <c r="AF42" s="338"/>
      <c r="AG42" s="98"/>
      <c r="AH42" s="98"/>
      <c r="AI42" s="98"/>
      <c r="AJ42" s="98"/>
      <c r="AK42" s="328"/>
      <c r="AL42" s="328"/>
    </row>
    <row r="43" spans="1:70" s="131" customFormat="1" ht="15" customHeight="1">
      <c r="A43" s="530" t="s">
        <v>364</v>
      </c>
      <c r="B43" s="367"/>
      <c r="C43" s="367"/>
      <c r="D43" s="367"/>
      <c r="E43" s="367"/>
      <c r="I43" s="392"/>
      <c r="J43" s="392"/>
      <c r="K43" s="392"/>
      <c r="L43" s="392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AB43" s="337"/>
      <c r="AC43" s="337"/>
      <c r="AD43" s="338"/>
      <c r="AE43" s="338"/>
      <c r="AF43" s="338"/>
      <c r="AG43" s="98"/>
      <c r="AH43" s="98"/>
      <c r="AI43" s="98"/>
      <c r="AJ43" s="98"/>
      <c r="AK43" s="328"/>
      <c r="AL43" s="328"/>
    </row>
    <row r="44" spans="1:70" s="131" customFormat="1" ht="12.75" customHeight="1">
      <c r="A44" t="s">
        <v>437</v>
      </c>
      <c r="B44"/>
      <c r="C44"/>
      <c r="D44"/>
      <c r="E44"/>
      <c r="F44" s="339"/>
      <c r="G44" s="391"/>
      <c r="H44" s="392"/>
      <c r="I44" s="334"/>
      <c r="J44" s="335"/>
      <c r="K44" s="335"/>
      <c r="L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AC44" s="337"/>
      <c r="AD44" s="338"/>
      <c r="AE44" s="338"/>
      <c r="AF44" s="338"/>
      <c r="AG44" s="98"/>
      <c r="AH44" s="98"/>
      <c r="AI44" s="98"/>
      <c r="AJ44" s="98"/>
      <c r="AK44" s="328"/>
      <c r="AL44" s="328"/>
    </row>
    <row r="45" spans="1:70" ht="13.5">
      <c r="B45" s="51"/>
      <c r="F45" s="341"/>
      <c r="G45" s="333"/>
      <c r="H45" s="101"/>
      <c r="I45" s="340"/>
      <c r="J45" s="335"/>
      <c r="K45" s="335"/>
      <c r="L45" s="335"/>
      <c r="M45" s="367"/>
    </row>
    <row r="46" spans="1:70" ht="12.75" customHeight="1">
      <c r="B46" s="51"/>
      <c r="F46" s="367"/>
      <c r="G46" s="339"/>
      <c r="H46" s="339"/>
      <c r="I46" s="341"/>
      <c r="J46" s="341"/>
      <c r="K46" s="341"/>
      <c r="L46" s="341"/>
      <c r="M46"/>
      <c r="N46"/>
      <c r="O46"/>
      <c r="P46"/>
      <c r="Q46"/>
      <c r="R46"/>
      <c r="S46"/>
      <c r="T46"/>
      <c r="U46"/>
      <c r="V46"/>
      <c r="W46"/>
      <c r="Y46" s="105"/>
      <c r="Z46" s="105"/>
      <c r="AA46" s="105"/>
      <c r="AB46" s="105"/>
      <c r="AC46" s="106"/>
      <c r="AD46" s="107"/>
      <c r="AE46" s="107"/>
      <c r="AF46" s="107"/>
      <c r="AG46" s="105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70" ht="12.75" customHeight="1">
      <c r="B47" s="51"/>
      <c r="G47" s="367"/>
      <c r="H47" s="367"/>
      <c r="I47" s="367"/>
      <c r="J47" s="367"/>
      <c r="K47" s="367"/>
      <c r="L47" s="367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105"/>
      <c r="Z47" s="103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/>
    </row>
    <row r="48" spans="1:70" ht="12.75" customHeight="1">
      <c r="B48" s="51"/>
      <c r="G48"/>
      <c r="H48"/>
      <c r="I48"/>
      <c r="J48"/>
      <c r="K48"/>
      <c r="L48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105"/>
      <c r="Z48" s="103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/>
    </row>
    <row r="49" spans="1:70" ht="12.75" customHeight="1">
      <c r="B49" s="51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05"/>
      <c r="Z49" s="103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/>
    </row>
    <row r="50" spans="1:70" ht="12.75" customHeight="1">
      <c r="B50" s="51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105"/>
      <c r="Z50" s="103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/>
    </row>
    <row r="51" spans="1:70" ht="12.75" customHeight="1">
      <c r="B51" s="51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105"/>
      <c r="Z51" s="103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/>
    </row>
    <row r="52" spans="1:70" ht="12.75" customHeight="1">
      <c r="A52"/>
      <c r="B52"/>
      <c r="C52"/>
      <c r="D52"/>
      <c r="E52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105"/>
      <c r="Z52" s="103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/>
    </row>
    <row r="53" spans="1:70" ht="12.75" customHeight="1">
      <c r="A53"/>
      <c r="B53"/>
      <c r="C53"/>
      <c r="D53"/>
      <c r="E53"/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105"/>
      <c r="Z53" s="103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/>
    </row>
    <row r="54" spans="1:70" ht="12.75" customHeight="1">
      <c r="A54"/>
      <c r="B54"/>
      <c r="C54"/>
      <c r="D54"/>
      <c r="E54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05"/>
      <c r="Z54" s="103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/>
    </row>
    <row r="55" spans="1:70" ht="12.75" customHeight="1">
      <c r="A55"/>
      <c r="B55"/>
      <c r="C55"/>
      <c r="D55"/>
      <c r="E55"/>
      <c r="F55"/>
      <c r="K55" s="59"/>
      <c r="L55" s="60"/>
      <c r="Y55" s="47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47"/>
    </row>
    <row r="56" spans="1:70" ht="12.75" customHeight="1">
      <c r="A56"/>
      <c r="B56"/>
      <c r="C56"/>
      <c r="D56"/>
      <c r="E56"/>
      <c r="F56"/>
      <c r="K56" s="59"/>
      <c r="L56" s="60"/>
      <c r="M56"/>
      <c r="Y56" s="103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47"/>
    </row>
    <row r="57" spans="1:70" ht="12.75" customHeight="1">
      <c r="A57"/>
      <c r="B57"/>
      <c r="C57"/>
      <c r="D57"/>
      <c r="E57"/>
      <c r="F57"/>
      <c r="G57"/>
      <c r="H57"/>
      <c r="I57"/>
      <c r="J57"/>
      <c r="M57"/>
      <c r="Y57" s="103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47"/>
    </row>
    <row r="58" spans="1:70" ht="12.75" customHeight="1">
      <c r="A58" s="131"/>
      <c r="B58" s="131"/>
      <c r="C58" s="131"/>
      <c r="D58" s="131"/>
      <c r="E58" s="131"/>
      <c r="F58"/>
      <c r="G58"/>
      <c r="H58"/>
      <c r="I58"/>
      <c r="J58"/>
      <c r="K58"/>
      <c r="L58"/>
      <c r="M58"/>
      <c r="Y58" s="10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47"/>
    </row>
    <row r="59" spans="1:70" ht="12.75" customHeight="1">
      <c r="A59" s="131"/>
      <c r="B59" s="131"/>
      <c r="C59" s="131"/>
      <c r="D59" s="131"/>
      <c r="E59" s="131"/>
      <c r="F59"/>
      <c r="G59"/>
      <c r="H59"/>
      <c r="I59"/>
      <c r="J59"/>
      <c r="K59"/>
      <c r="L59"/>
      <c r="M59"/>
      <c r="Y59" s="103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47"/>
    </row>
    <row r="60" spans="1:70" ht="12.75" customHeight="1">
      <c r="A60" s="131"/>
      <c r="B60" s="131"/>
      <c r="C60" s="131"/>
      <c r="D60" s="131"/>
      <c r="E60" s="131"/>
      <c r="F60"/>
      <c r="G60"/>
      <c r="H60"/>
      <c r="I60"/>
      <c r="J60"/>
      <c r="K60"/>
      <c r="L60"/>
      <c r="M60"/>
      <c r="Y60" s="103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47"/>
    </row>
    <row r="61" spans="1:70" s="131" customFormat="1" ht="12.75" customHeight="1">
      <c r="G61"/>
      <c r="H61"/>
      <c r="I61"/>
      <c r="J61"/>
      <c r="K61"/>
      <c r="L61"/>
      <c r="Y61" s="337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98"/>
    </row>
    <row r="62" spans="1:70" s="131" customFormat="1" ht="12.75" customHeight="1">
      <c r="G62"/>
      <c r="H62"/>
      <c r="I62"/>
      <c r="J62"/>
      <c r="K62"/>
      <c r="L62"/>
      <c r="Y62" s="337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98"/>
    </row>
    <row r="63" spans="1:70" s="131" customFormat="1" ht="12.75" customHeight="1">
      <c r="Y63" s="337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98"/>
    </row>
    <row r="64" spans="1:70" s="131" customFormat="1" ht="12.75" customHeight="1">
      <c r="Y64" s="337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98"/>
    </row>
    <row r="65" spans="1:70" s="131" customFormat="1" ht="12.75" customHeight="1">
      <c r="Y65" s="337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98"/>
    </row>
    <row r="66" spans="1:70" s="131" customFormat="1" ht="12.75" customHeight="1">
      <c r="Y66" s="337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98"/>
    </row>
    <row r="67" spans="1:70" s="131" customFormat="1">
      <c r="Y67" s="337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98"/>
    </row>
    <row r="68" spans="1:70" s="131" customFormat="1">
      <c r="Y68" s="337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98"/>
    </row>
    <row r="69" spans="1:70" s="131" customFormat="1">
      <c r="Y69" s="337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98"/>
    </row>
    <row r="70" spans="1:70" s="131" customFormat="1"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</row>
    <row r="71" spans="1:70" s="131" customFormat="1">
      <c r="Y71" s="638"/>
      <c r="Z71" s="639"/>
      <c r="AA71" s="639"/>
      <c r="AB71" s="639"/>
      <c r="AC71" s="639"/>
      <c r="AD71" s="639"/>
      <c r="AE71" s="639"/>
      <c r="AF71" s="639"/>
      <c r="AG71" s="639"/>
      <c r="AH71" s="639"/>
      <c r="AI71" s="639"/>
      <c r="AJ71" s="639"/>
      <c r="AK71" s="639"/>
      <c r="AL71" s="639"/>
      <c r="AM71" s="639"/>
      <c r="AN71" s="639"/>
      <c r="AO71" s="639"/>
      <c r="AP71" s="639"/>
      <c r="AQ71" s="639"/>
      <c r="AR71" s="639"/>
      <c r="AS71" s="639"/>
      <c r="AT71" s="639"/>
      <c r="AU71" s="639"/>
      <c r="AV71" s="639"/>
      <c r="AW71" s="639"/>
      <c r="AX71" s="639"/>
      <c r="AY71" s="639"/>
      <c r="AZ71" s="639"/>
      <c r="BA71" s="639"/>
      <c r="BB71" s="639"/>
      <c r="BC71" s="639"/>
      <c r="BD71" s="639"/>
      <c r="BE71" s="639"/>
      <c r="BF71" s="639"/>
      <c r="BG71" s="639"/>
      <c r="BH71" s="639"/>
      <c r="BI71" s="639"/>
      <c r="BJ71" s="639"/>
      <c r="BK71" s="639"/>
      <c r="BL71" s="639"/>
      <c r="BM71" s="639"/>
      <c r="BN71" s="639"/>
      <c r="BO71" s="639"/>
      <c r="BP71" s="639"/>
      <c r="BQ71" s="639"/>
      <c r="BR71" s="98"/>
    </row>
    <row r="72" spans="1:70" s="131" customFormat="1"/>
    <row r="73" spans="1:70" s="131" customFormat="1"/>
    <row r="74" spans="1:70" s="131" customFormat="1"/>
    <row r="75" spans="1:70" s="131" customFormat="1"/>
    <row r="76" spans="1:70" s="131" customFormat="1">
      <c r="A76"/>
      <c r="B76"/>
      <c r="C76"/>
      <c r="D76"/>
      <c r="E76"/>
    </row>
    <row r="77" spans="1:70" s="131" customFormat="1">
      <c r="A77"/>
      <c r="B77"/>
      <c r="C77"/>
      <c r="D77"/>
      <c r="E77"/>
    </row>
    <row r="78" spans="1:70" s="131" customFormat="1">
      <c r="A78"/>
      <c r="B78"/>
      <c r="C78"/>
      <c r="D78"/>
      <c r="E78"/>
    </row>
    <row r="79" spans="1:70">
      <c r="A79"/>
      <c r="B79"/>
      <c r="C79"/>
      <c r="D79"/>
      <c r="E79"/>
      <c r="F79"/>
      <c r="G79" s="131"/>
      <c r="H79" s="131"/>
      <c r="I79" s="131"/>
      <c r="J79" s="131"/>
      <c r="K79" s="131"/>
      <c r="L79" s="131"/>
    </row>
    <row r="80" spans="1:70">
      <c r="A80"/>
      <c r="B80"/>
      <c r="C80"/>
      <c r="D80"/>
      <c r="E80"/>
      <c r="F80"/>
      <c r="G80" s="131"/>
      <c r="H80" s="131"/>
      <c r="I80" s="131"/>
      <c r="J80" s="131"/>
      <c r="K80" s="131"/>
      <c r="L80" s="131"/>
    </row>
    <row r="81" spans="1:9">
      <c r="A81"/>
      <c r="B81"/>
      <c r="C81"/>
      <c r="D81"/>
      <c r="E81"/>
      <c r="F81"/>
      <c r="G81"/>
      <c r="H81"/>
      <c r="I81"/>
    </row>
    <row r="82" spans="1:9">
      <c r="A82"/>
      <c r="B82"/>
      <c r="C82"/>
      <c r="D82"/>
      <c r="E82"/>
      <c r="F82"/>
      <c r="G82"/>
      <c r="H82"/>
      <c r="I82"/>
    </row>
    <row r="83" spans="1:9">
      <c r="A83"/>
      <c r="B83"/>
      <c r="C83"/>
      <c r="D83"/>
      <c r="E83"/>
      <c r="F83"/>
      <c r="G83"/>
      <c r="H83"/>
      <c r="I83"/>
    </row>
    <row r="84" spans="1:9">
      <c r="A84"/>
      <c r="B84"/>
      <c r="C84"/>
      <c r="D84"/>
      <c r="E84"/>
      <c r="F84"/>
      <c r="G84"/>
      <c r="H84"/>
      <c r="I84"/>
    </row>
    <row r="85" spans="1:9">
      <c r="F85"/>
      <c r="G85"/>
      <c r="H85"/>
      <c r="I85"/>
    </row>
    <row r="86" spans="1:9">
      <c r="F86"/>
      <c r="G86"/>
      <c r="H86"/>
      <c r="I86"/>
    </row>
    <row r="87" spans="1:9">
      <c r="F87"/>
      <c r="G87"/>
      <c r="H87"/>
      <c r="I87"/>
    </row>
    <row r="88" spans="1:9">
      <c r="G88"/>
      <c r="H88"/>
      <c r="I88"/>
    </row>
    <row r="89" spans="1:9">
      <c r="G89"/>
      <c r="H89"/>
      <c r="I89"/>
    </row>
  </sheetData>
  <mergeCells count="52">
    <mergeCell ref="A31:E31"/>
    <mergeCell ref="A28:C28"/>
    <mergeCell ref="E18:E20"/>
    <mergeCell ref="D18:D20"/>
    <mergeCell ref="C7:E7"/>
    <mergeCell ref="C17:E17"/>
    <mergeCell ref="C18:C20"/>
    <mergeCell ref="A17:A20"/>
    <mergeCell ref="B17:B20"/>
    <mergeCell ref="A14:C14"/>
    <mergeCell ref="A42:C42"/>
    <mergeCell ref="B32:B35"/>
    <mergeCell ref="E32:E35"/>
    <mergeCell ref="L32:L35"/>
    <mergeCell ref="G32:G35"/>
    <mergeCell ref="A32:A35"/>
    <mergeCell ref="H32:H35"/>
    <mergeCell ref="C32:C35"/>
    <mergeCell ref="D32:D35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A5:O5"/>
    <mergeCell ref="C8:C10"/>
    <mergeCell ref="F7:J7"/>
    <mergeCell ref="AC8:AV8"/>
    <mergeCell ref="AC10:AV10"/>
    <mergeCell ref="F8:F10"/>
    <mergeCell ref="D8:D10"/>
    <mergeCell ref="E8:E10"/>
    <mergeCell ref="Y71:BQ71"/>
    <mergeCell ref="G31:L31"/>
    <mergeCell ref="K32:K35"/>
    <mergeCell ref="N17:N20"/>
    <mergeCell ref="F17:M17"/>
    <mergeCell ref="H18:H20"/>
    <mergeCell ref="I18:I20"/>
    <mergeCell ref="J18:J20"/>
    <mergeCell ref="I32:I35"/>
    <mergeCell ref="J32:J35"/>
    <mergeCell ref="O17:O20"/>
    <mergeCell ref="M18:M20"/>
    <mergeCell ref="L18:L20"/>
    <mergeCell ref="K18:K20"/>
    <mergeCell ref="F18:F20"/>
    <mergeCell ref="G18:G20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>
    <oddFooter>&amp;C&amp;A</oddFooter>
  </headerFooter>
  <ignoredErrors>
    <ignoredError sqref="C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BR49"/>
  <sheetViews>
    <sheetView showGridLines="0" view="pageBreakPreview" topLeftCell="A49" zoomScale="65" zoomScaleNormal="75" zoomScaleSheetLayoutView="65" workbookViewId="0">
      <selection activeCell="C38" sqref="C38"/>
    </sheetView>
  </sheetViews>
  <sheetFormatPr baseColWidth="10" defaultRowHeight="12.75"/>
  <cols>
    <col min="1" max="1" width="14.7109375" style="23" customWidth="1"/>
    <col min="2" max="2" width="15.28515625" style="23" customWidth="1"/>
    <col min="3" max="3" width="19.85546875" style="23" customWidth="1"/>
    <col min="4" max="4" width="19.140625" style="23" customWidth="1"/>
    <col min="5" max="5" width="15.28515625" style="23" customWidth="1"/>
    <col min="6" max="6" width="16.85546875" style="23" customWidth="1"/>
    <col min="7" max="7" width="20.42578125" style="23" customWidth="1"/>
    <col min="8" max="8" width="22.5703125" style="23" customWidth="1"/>
    <col min="9" max="9" width="23.7109375" style="23" customWidth="1"/>
    <col min="10" max="10" width="30" style="23" customWidth="1"/>
    <col min="11" max="11" width="19.7109375" style="23" customWidth="1"/>
    <col min="12" max="12" width="16.28515625" style="23" customWidth="1"/>
    <col min="13" max="13" width="16" style="23" customWidth="1"/>
    <col min="14" max="14" width="14.28515625" style="23" customWidth="1"/>
    <col min="15" max="15" width="15.42578125" style="23" customWidth="1"/>
    <col min="16" max="16" width="15.140625" style="23" customWidth="1"/>
    <col min="17" max="17" width="14.28515625" style="23" customWidth="1"/>
    <col min="18" max="18" width="13.7109375" style="23" customWidth="1"/>
    <col min="19" max="19" width="10.5703125" style="23" customWidth="1"/>
    <col min="20" max="20" width="13.28515625" style="23" customWidth="1"/>
    <col min="21" max="21" width="11.28515625" style="23" customWidth="1"/>
    <col min="22" max="22" width="12" style="23" customWidth="1"/>
    <col min="23" max="23" width="12.140625" style="23" customWidth="1"/>
    <col min="24" max="24" width="11.85546875" style="23" customWidth="1"/>
    <col min="25" max="25" width="30.7109375" style="23" customWidth="1"/>
    <col min="26" max="26" width="11.28515625" style="23" customWidth="1"/>
    <col min="27" max="27" width="11.7109375" style="23" customWidth="1"/>
    <col min="28" max="28" width="10.7109375" style="23" customWidth="1"/>
    <col min="29" max="29" width="17.7109375" style="23" customWidth="1"/>
    <col min="30" max="30" width="8.5703125" style="23" customWidth="1"/>
    <col min="31" max="31" width="8.140625" style="23" customWidth="1"/>
    <col min="32" max="32" width="9.7109375" style="23" customWidth="1"/>
    <col min="33" max="33" width="10.7109375" style="23" customWidth="1"/>
    <col min="34" max="16384" width="11.42578125" style="23"/>
  </cols>
  <sheetData>
    <row r="1" spans="1:70" ht="18">
      <c r="A1" s="666" t="s">
        <v>180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70" ht="12.75" customHeight="1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1:70" ht="15">
      <c r="A3" s="668" t="s">
        <v>197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</row>
    <row r="4" spans="1:70" ht="15">
      <c r="A4" s="668" t="s">
        <v>175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</row>
    <row r="5" spans="1:70" ht="15">
      <c r="A5" s="675" t="s">
        <v>110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</row>
    <row r="6" spans="1:70" ht="12.75" customHeight="1">
      <c r="B6" s="51"/>
      <c r="F6" s="607"/>
      <c r="G6" s="339"/>
      <c r="H6" s="339"/>
      <c r="I6" s="341"/>
      <c r="J6" s="341"/>
      <c r="K6" s="341"/>
      <c r="L6" s="341"/>
      <c r="M6"/>
      <c r="N6"/>
      <c r="O6"/>
      <c r="P6"/>
      <c r="Q6"/>
      <c r="R6"/>
      <c r="S6"/>
      <c r="T6"/>
      <c r="U6"/>
      <c r="V6"/>
      <c r="W6"/>
      <c r="Y6" s="610"/>
      <c r="Z6" s="610"/>
      <c r="AA6" s="610"/>
      <c r="AB6" s="610"/>
      <c r="AC6" s="106"/>
      <c r="AD6" s="107"/>
      <c r="AE6" s="107"/>
      <c r="AF6" s="107"/>
      <c r="AG6" s="610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  <c r="BK6" s="604"/>
      <c r="BL6" s="604"/>
      <c r="BM6" s="604"/>
      <c r="BN6" s="604"/>
      <c r="BO6" s="604"/>
      <c r="BP6" s="604"/>
      <c r="BQ6" s="604"/>
    </row>
    <row r="7" spans="1:70" ht="12.75" customHeight="1">
      <c r="B7" s="51"/>
      <c r="G7" s="607"/>
      <c r="H7" s="607"/>
      <c r="I7" s="607"/>
      <c r="J7" s="607"/>
      <c r="K7" s="607"/>
      <c r="L7" s="607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10"/>
      <c r="Z7" s="605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/>
    </row>
    <row r="8" spans="1:70" ht="12.75" customHeight="1">
      <c r="B8" s="51"/>
      <c r="G8"/>
      <c r="H8"/>
      <c r="I8"/>
      <c r="J8"/>
      <c r="K8"/>
      <c r="L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0"/>
      <c r="Z8" s="605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/>
    </row>
    <row r="9" spans="1:70" ht="12.75" customHeight="1">
      <c r="B9" s="51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0"/>
      <c r="Z9" s="605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/>
    </row>
    <row r="10" spans="1:70" ht="12.75" customHeight="1">
      <c r="B10" s="51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0"/>
      <c r="Z10" s="605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/>
    </row>
    <row r="11" spans="1:70" ht="12.75" customHeight="1">
      <c r="B11" s="51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0"/>
      <c r="Z11" s="605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/>
    </row>
    <row r="12" spans="1:70" ht="12.75" customHeight="1">
      <c r="A12"/>
      <c r="B12"/>
      <c r="C12"/>
      <c r="D12"/>
      <c r="E12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0"/>
      <c r="Z12" s="605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/>
    </row>
    <row r="13" spans="1:70" ht="12.75" customHeight="1">
      <c r="A13"/>
      <c r="B13"/>
      <c r="C13"/>
      <c r="D13"/>
      <c r="E13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0"/>
      <c r="Z13" s="605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/>
    </row>
    <row r="14" spans="1:70" ht="12.75" customHeight="1">
      <c r="A14"/>
      <c r="B14"/>
      <c r="C14"/>
      <c r="D14"/>
      <c r="E14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0"/>
      <c r="Z14" s="605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/>
    </row>
    <row r="15" spans="1:70" ht="12.75" customHeight="1">
      <c r="A15"/>
      <c r="B15"/>
      <c r="C15"/>
      <c r="D15"/>
      <c r="E15"/>
      <c r="F15"/>
      <c r="K15" s="59"/>
      <c r="L15" s="60"/>
      <c r="Y15" s="604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605"/>
      <c r="AM15" s="605"/>
      <c r="AN15" s="605"/>
      <c r="AO15" s="605"/>
      <c r="AP15" s="605"/>
      <c r="AQ15" s="605"/>
      <c r="AR15" s="605"/>
      <c r="AS15" s="605"/>
      <c r="AT15" s="605"/>
      <c r="AU15" s="605"/>
      <c r="AV15" s="605"/>
      <c r="AW15" s="605"/>
      <c r="AX15" s="605"/>
      <c r="AY15" s="605"/>
      <c r="AZ15" s="605"/>
      <c r="BA15" s="605"/>
      <c r="BB15" s="605"/>
      <c r="BC15" s="605"/>
      <c r="BD15" s="605"/>
      <c r="BE15" s="605"/>
      <c r="BF15" s="605"/>
      <c r="BG15" s="605"/>
      <c r="BH15" s="605"/>
      <c r="BI15" s="605"/>
      <c r="BJ15" s="605"/>
      <c r="BK15" s="605"/>
      <c r="BL15" s="605"/>
      <c r="BM15" s="605"/>
      <c r="BN15" s="605"/>
      <c r="BO15" s="605"/>
      <c r="BP15" s="605"/>
      <c r="BQ15" s="605"/>
      <c r="BR15" s="604"/>
    </row>
    <row r="16" spans="1:70" ht="12.75" customHeight="1">
      <c r="A16"/>
      <c r="B16"/>
      <c r="C16"/>
      <c r="D16"/>
      <c r="E16"/>
      <c r="F16"/>
      <c r="K16" s="59"/>
      <c r="L16" s="60"/>
      <c r="M16"/>
      <c r="Y16" s="605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604"/>
    </row>
    <row r="17" spans="1:70" ht="12.75" customHeight="1">
      <c r="A17"/>
      <c r="B17"/>
      <c r="C17"/>
      <c r="D17"/>
      <c r="E17"/>
      <c r="F17"/>
      <c r="G17"/>
      <c r="H17"/>
      <c r="I17"/>
      <c r="J17"/>
      <c r="M17"/>
      <c r="Y17" s="605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604"/>
    </row>
    <row r="18" spans="1:70" ht="12.75" customHeight="1">
      <c r="A18" s="131"/>
      <c r="B18" s="131"/>
      <c r="C18" s="131"/>
      <c r="D18" s="131"/>
      <c r="E18" s="131"/>
      <c r="F18"/>
      <c r="G18"/>
      <c r="H18"/>
      <c r="I18"/>
      <c r="J18"/>
      <c r="K18"/>
      <c r="L18"/>
      <c r="M18"/>
      <c r="Y18" s="605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604"/>
    </row>
    <row r="19" spans="1:70" ht="12.75" customHeight="1">
      <c r="A19" s="131"/>
      <c r="B19" s="131"/>
      <c r="C19" s="131"/>
      <c r="D19" s="131"/>
      <c r="E19" s="131"/>
      <c r="F19"/>
      <c r="G19"/>
      <c r="H19"/>
      <c r="I19"/>
      <c r="J19"/>
      <c r="K19"/>
      <c r="L19"/>
      <c r="M19"/>
      <c r="Y19" s="605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604"/>
    </row>
    <row r="20" spans="1:70" ht="12.75" customHeight="1">
      <c r="A20" s="131"/>
      <c r="B20" s="131"/>
      <c r="C20" s="131"/>
      <c r="D20" s="131"/>
      <c r="E20" s="131"/>
      <c r="F20"/>
      <c r="G20"/>
      <c r="H20"/>
      <c r="I20"/>
      <c r="J20"/>
      <c r="K20"/>
      <c r="L20"/>
      <c r="M20"/>
      <c r="Y20" s="605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604"/>
    </row>
    <row r="21" spans="1:70" s="131" customFormat="1" ht="12.75" customHeight="1">
      <c r="G21"/>
      <c r="H21"/>
      <c r="I21"/>
      <c r="J21"/>
      <c r="K21"/>
      <c r="L21"/>
      <c r="Y21" s="606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603"/>
    </row>
    <row r="22" spans="1:70" s="131" customFormat="1" ht="12.75" customHeight="1">
      <c r="G22"/>
      <c r="H22"/>
      <c r="I22"/>
      <c r="J22"/>
      <c r="K22"/>
      <c r="L22"/>
      <c r="Y22" s="606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603"/>
    </row>
    <row r="23" spans="1:70" s="131" customFormat="1" ht="12.75" customHeight="1">
      <c r="Y23" s="606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603"/>
    </row>
    <row r="24" spans="1:70" s="131" customFormat="1" ht="12.75" customHeight="1">
      <c r="Y24" s="606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603"/>
    </row>
    <row r="25" spans="1:70" s="131" customFormat="1" ht="12.75" customHeight="1">
      <c r="Y25" s="606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603"/>
    </row>
    <row r="26" spans="1:70" s="131" customFormat="1" ht="12.75" customHeight="1">
      <c r="Y26" s="606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603"/>
    </row>
    <row r="27" spans="1:70" s="131" customFormat="1">
      <c r="Y27" s="606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603"/>
    </row>
    <row r="28" spans="1:70" s="131" customFormat="1">
      <c r="Y28" s="606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603"/>
    </row>
    <row r="29" spans="1:70" s="131" customFormat="1">
      <c r="Y29" s="606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603"/>
    </row>
    <row r="30" spans="1:70" s="131" customFormat="1"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3"/>
      <c r="BN30" s="603"/>
      <c r="BO30" s="603"/>
      <c r="BP30" s="603"/>
      <c r="BQ30" s="603"/>
      <c r="BR30" s="603"/>
    </row>
    <row r="31" spans="1:70" s="131" customFormat="1">
      <c r="Y31" s="638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639"/>
      <c r="AT31" s="639"/>
      <c r="AU31" s="639"/>
      <c r="AV31" s="639"/>
      <c r="AW31" s="639"/>
      <c r="AX31" s="639"/>
      <c r="AY31" s="639"/>
      <c r="AZ31" s="639"/>
      <c r="BA31" s="639"/>
      <c r="BB31" s="639"/>
      <c r="BC31" s="639"/>
      <c r="BD31" s="639"/>
      <c r="BE31" s="639"/>
      <c r="BF31" s="639"/>
      <c r="BG31" s="639"/>
      <c r="BH31" s="639"/>
      <c r="BI31" s="639"/>
      <c r="BJ31" s="639"/>
      <c r="BK31" s="639"/>
      <c r="BL31" s="639"/>
      <c r="BM31" s="639"/>
      <c r="BN31" s="639"/>
      <c r="BO31" s="639"/>
      <c r="BP31" s="639"/>
      <c r="BQ31" s="639"/>
      <c r="BR31" s="603"/>
    </row>
    <row r="32" spans="1:70" s="131" customFormat="1"/>
    <row r="33" spans="1:12" s="131" customFormat="1"/>
    <row r="34" spans="1:12" s="131" customFormat="1"/>
    <row r="35" spans="1:12" s="131" customFormat="1"/>
    <row r="36" spans="1:12" s="131" customFormat="1">
      <c r="A36"/>
      <c r="B36"/>
      <c r="C36"/>
      <c r="D36"/>
      <c r="E36"/>
    </row>
    <row r="37" spans="1:12" s="131" customFormat="1">
      <c r="A37"/>
      <c r="B37"/>
      <c r="C37"/>
      <c r="D37"/>
      <c r="E37"/>
    </row>
    <row r="38" spans="1:12" s="131" customFormat="1">
      <c r="A38"/>
      <c r="B38"/>
      <c r="C38"/>
      <c r="D38"/>
      <c r="E38"/>
    </row>
    <row r="39" spans="1:12">
      <c r="A39"/>
      <c r="B39"/>
      <c r="C39"/>
      <c r="D39"/>
      <c r="E39"/>
      <c r="F39"/>
      <c r="G39" s="131"/>
      <c r="H39" s="131"/>
      <c r="I39" s="131"/>
      <c r="J39" s="131"/>
      <c r="K39" s="131"/>
      <c r="L39" s="131"/>
    </row>
    <row r="40" spans="1:12">
      <c r="A40"/>
      <c r="B40"/>
      <c r="C40"/>
      <c r="D40"/>
      <c r="E40"/>
      <c r="F40"/>
      <c r="G40" s="131"/>
      <c r="H40" s="131"/>
      <c r="I40" s="131"/>
      <c r="J40" s="131"/>
      <c r="K40" s="131"/>
      <c r="L40" s="131"/>
    </row>
    <row r="41" spans="1:12">
      <c r="A41"/>
      <c r="B41"/>
      <c r="C41"/>
      <c r="D41"/>
      <c r="E41"/>
      <c r="F41"/>
      <c r="G41"/>
      <c r="H41"/>
      <c r="I41"/>
    </row>
    <row r="42" spans="1:12">
      <c r="A42"/>
      <c r="B42"/>
      <c r="C42"/>
      <c r="D42"/>
      <c r="E42"/>
      <c r="F42"/>
      <c r="G42"/>
      <c r="H42"/>
      <c r="I42"/>
    </row>
    <row r="43" spans="1:12">
      <c r="A43"/>
      <c r="B43"/>
      <c r="C43"/>
      <c r="D43"/>
      <c r="E43"/>
      <c r="F43"/>
      <c r="G43"/>
      <c r="H43"/>
      <c r="I43"/>
    </row>
    <row r="44" spans="1:12">
      <c r="A44"/>
      <c r="B44"/>
      <c r="C44"/>
      <c r="D44"/>
      <c r="E44"/>
      <c r="F44"/>
      <c r="G44"/>
      <c r="H44"/>
      <c r="I44"/>
    </row>
    <row r="45" spans="1:12">
      <c r="F45"/>
      <c r="G45"/>
      <c r="H45"/>
      <c r="I45"/>
    </row>
    <row r="46" spans="1:12">
      <c r="F46"/>
      <c r="G46"/>
      <c r="H46"/>
      <c r="I46"/>
    </row>
    <row r="47" spans="1:12">
      <c r="F47"/>
      <c r="G47"/>
      <c r="H47"/>
      <c r="I47"/>
    </row>
    <row r="48" spans="1:12">
      <c r="G48"/>
      <c r="H48"/>
      <c r="I48"/>
    </row>
    <row r="49" spans="7:9">
      <c r="G49"/>
      <c r="H49"/>
      <c r="I49"/>
    </row>
  </sheetData>
  <mergeCells count="5">
    <mergeCell ref="A1:O1"/>
    <mergeCell ref="A3:O3"/>
    <mergeCell ref="A4:O4"/>
    <mergeCell ref="A5:O5"/>
    <mergeCell ref="Y31:BQ31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6"/>
  <sheetViews>
    <sheetView showGridLines="0" view="pageBreakPreview" zoomScale="70" zoomScaleNormal="75" zoomScaleSheetLayoutView="70" workbookViewId="0">
      <selection activeCell="C38" sqref="C38"/>
    </sheetView>
  </sheetViews>
  <sheetFormatPr baseColWidth="10" defaultRowHeight="12.75"/>
  <cols>
    <col min="1" max="2" width="18.42578125" style="23" customWidth="1"/>
    <col min="3" max="3" width="22.85546875" style="23" customWidth="1"/>
    <col min="4" max="4" width="22.42578125" style="23" customWidth="1"/>
    <col min="5" max="7" width="18.42578125" style="23" customWidth="1"/>
    <col min="8" max="8" width="26" style="23" customWidth="1"/>
    <col min="9" max="9" width="18.42578125" style="23" customWidth="1"/>
    <col min="10" max="10" width="27.140625" style="23" customWidth="1"/>
    <col min="11" max="11" width="25.28515625" style="23" customWidth="1"/>
    <col min="12" max="12" width="24" style="23" customWidth="1"/>
    <col min="13" max="15" width="18.42578125" style="23" customWidth="1"/>
    <col min="16" max="16" width="14.28515625" style="23" customWidth="1"/>
    <col min="17" max="17" width="13.7109375" style="23" customWidth="1"/>
    <col min="18" max="18" width="10.5703125" style="23" customWidth="1"/>
    <col min="19" max="19" width="13.28515625" style="23" customWidth="1"/>
    <col min="20" max="20" width="11.28515625" style="23" customWidth="1"/>
    <col min="21" max="21" width="12" style="23" customWidth="1"/>
    <col min="22" max="22" width="12.140625" style="23" customWidth="1"/>
    <col min="23" max="23" width="11.85546875" style="23" customWidth="1"/>
    <col min="24" max="24" width="30.7109375" style="23" customWidth="1"/>
    <col min="25" max="25" width="11.28515625" style="23" customWidth="1"/>
    <col min="26" max="26" width="11.7109375" style="23" customWidth="1"/>
    <col min="27" max="27" width="10.7109375" style="23" customWidth="1"/>
    <col min="28" max="28" width="17.7109375" style="23" customWidth="1"/>
    <col min="29" max="29" width="8.5703125" style="23" customWidth="1"/>
    <col min="30" max="30" width="8.140625" style="23" customWidth="1"/>
    <col min="31" max="31" width="9.7109375" style="23" customWidth="1"/>
    <col min="32" max="32" width="10.7109375" style="23" customWidth="1"/>
    <col min="33" max="16384" width="11.42578125" style="23"/>
  </cols>
  <sheetData>
    <row r="1" spans="1:48" ht="18">
      <c r="A1" s="666" t="s">
        <v>180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4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8" ht="15">
      <c r="A3" s="668" t="s">
        <v>228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</row>
    <row r="4" spans="1:48" ht="15">
      <c r="A4" s="668" t="s">
        <v>175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</row>
    <row r="5" spans="1:48" ht="15">
      <c r="A5" s="675" t="s">
        <v>110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</row>
    <row r="6" spans="1:48" ht="14.25" customHeight="1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48" ht="25.5" customHeight="1">
      <c r="A7" s="672" t="s">
        <v>1</v>
      </c>
      <c r="B7" s="667" t="s">
        <v>3</v>
      </c>
      <c r="C7" s="647" t="s">
        <v>150</v>
      </c>
      <c r="D7" s="648"/>
      <c r="E7" s="685"/>
      <c r="F7" s="647" t="s">
        <v>28</v>
      </c>
      <c r="G7" s="648"/>
      <c r="H7" s="648"/>
      <c r="I7" s="648"/>
      <c r="J7" s="648"/>
      <c r="K7" s="667" t="s">
        <v>29</v>
      </c>
      <c r="L7" s="684" t="s">
        <v>30</v>
      </c>
    </row>
    <row r="8" spans="1:48" ht="24" customHeight="1">
      <c r="A8" s="673"/>
      <c r="B8" s="659"/>
      <c r="C8" s="658" t="s">
        <v>3</v>
      </c>
      <c r="D8" s="655" t="s">
        <v>361</v>
      </c>
      <c r="E8" s="658" t="s">
        <v>31</v>
      </c>
      <c r="F8" s="658" t="s">
        <v>67</v>
      </c>
      <c r="G8" s="655" t="s">
        <v>184</v>
      </c>
      <c r="H8" s="412" t="s">
        <v>161</v>
      </c>
      <c r="I8" s="412" t="s">
        <v>185</v>
      </c>
      <c r="J8" s="412" t="s">
        <v>187</v>
      </c>
      <c r="K8" s="659"/>
      <c r="L8" s="690"/>
      <c r="AB8" s="663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47"/>
    </row>
    <row r="9" spans="1:48">
      <c r="A9" s="673"/>
      <c r="B9" s="659"/>
      <c r="C9" s="659"/>
      <c r="D9" s="656"/>
      <c r="E9" s="659"/>
      <c r="F9" s="659"/>
      <c r="G9" s="661"/>
      <c r="H9" s="410" t="s">
        <v>192</v>
      </c>
      <c r="I9" s="410" t="s">
        <v>186</v>
      </c>
      <c r="J9" s="410" t="s">
        <v>159</v>
      </c>
      <c r="K9" s="659"/>
      <c r="L9" s="690"/>
      <c r="AB9" s="102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27" customHeight="1" thickBot="1">
      <c r="A10" s="674"/>
      <c r="B10" s="660"/>
      <c r="C10" s="660"/>
      <c r="D10" s="657"/>
      <c r="E10" s="660"/>
      <c r="F10" s="660"/>
      <c r="G10" s="662"/>
      <c r="H10" s="411" t="s">
        <v>193</v>
      </c>
      <c r="I10" s="411" t="s">
        <v>165</v>
      </c>
      <c r="J10" s="411" t="s">
        <v>189</v>
      </c>
      <c r="K10" s="660"/>
      <c r="L10" s="691"/>
      <c r="W10"/>
      <c r="X10"/>
      <c r="Y10"/>
      <c r="Z10"/>
      <c r="AB10" s="665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47"/>
    </row>
    <row r="11" spans="1:48" ht="13.5">
      <c r="A11" s="173">
        <v>2005</v>
      </c>
      <c r="B11" s="171">
        <v>18973.099999999999</v>
      </c>
      <c r="C11" s="171">
        <v>1000.7</v>
      </c>
      <c r="D11" s="171">
        <v>940.6</v>
      </c>
      <c r="E11" s="171">
        <v>60</v>
      </c>
      <c r="F11" s="171">
        <v>3279.9</v>
      </c>
      <c r="G11" s="171">
        <v>490.7</v>
      </c>
      <c r="H11" s="171">
        <v>126.6</v>
      </c>
      <c r="I11" s="171">
        <v>239</v>
      </c>
      <c r="J11" s="171">
        <v>224.5</v>
      </c>
      <c r="K11" s="171">
        <v>2357.1999999999998</v>
      </c>
      <c r="L11" s="172">
        <v>12335.3</v>
      </c>
      <c r="M11" s="79"/>
      <c r="N11" s="52"/>
      <c r="O11" s="52"/>
      <c r="P11" s="52"/>
      <c r="Q11" s="52"/>
      <c r="R11" s="52"/>
      <c r="S11" s="52"/>
      <c r="T11" s="52"/>
      <c r="U11" s="52"/>
      <c r="V11" s="52"/>
      <c r="W11"/>
      <c r="X11"/>
      <c r="Y11"/>
      <c r="Z11"/>
      <c r="AB11" s="103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47"/>
    </row>
    <row r="12" spans="1:48" ht="13.5">
      <c r="A12" s="170">
        <v>2006</v>
      </c>
      <c r="B12" s="171">
        <v>19747.7</v>
      </c>
      <c r="C12" s="171">
        <v>944.3</v>
      </c>
      <c r="D12" s="171">
        <v>893</v>
      </c>
      <c r="E12" s="171">
        <v>51.3</v>
      </c>
      <c r="F12" s="171">
        <v>3292.1</v>
      </c>
      <c r="G12" s="171">
        <v>496.9</v>
      </c>
      <c r="H12" s="171">
        <v>116.4</v>
      </c>
      <c r="I12" s="171">
        <v>234.6</v>
      </c>
      <c r="J12" s="171">
        <v>207.47499999999999</v>
      </c>
      <c r="K12" s="171">
        <v>2542.9</v>
      </c>
      <c r="L12" s="172">
        <v>12968.4</v>
      </c>
      <c r="M12" s="79"/>
      <c r="N12" s="52"/>
      <c r="O12" s="52"/>
      <c r="P12" s="52"/>
      <c r="Q12" s="52"/>
      <c r="R12" s="52"/>
      <c r="S12" s="52"/>
      <c r="T12" s="52"/>
      <c r="U12" s="52"/>
      <c r="V12" s="52"/>
      <c r="W12"/>
      <c r="X12"/>
      <c r="Y12"/>
      <c r="Z12"/>
      <c r="AB12" s="103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47"/>
    </row>
    <row r="13" spans="1:48" ht="13.9" customHeight="1" thickBot="1">
      <c r="A13" s="170">
        <v>2007</v>
      </c>
      <c r="B13" s="171">
        <v>20356</v>
      </c>
      <c r="C13" s="171">
        <v>925.55</v>
      </c>
      <c r="D13" s="171">
        <v>873.35</v>
      </c>
      <c r="E13" s="171">
        <v>52.2</v>
      </c>
      <c r="F13" s="171">
        <v>3261.8</v>
      </c>
      <c r="G13" s="171">
        <v>495.8</v>
      </c>
      <c r="H13" s="171">
        <v>106.1</v>
      </c>
      <c r="I13" s="171">
        <v>229.4</v>
      </c>
      <c r="J13" s="171">
        <v>224.67500000000001</v>
      </c>
      <c r="K13" s="171">
        <v>2697.4</v>
      </c>
      <c r="L13" s="172">
        <v>13471</v>
      </c>
      <c r="M13" s="79"/>
      <c r="N13" s="53"/>
      <c r="O13" s="53"/>
      <c r="P13" s="53"/>
      <c r="Q13" s="53"/>
      <c r="R13" s="53"/>
      <c r="S13" s="53"/>
      <c r="T13" s="53"/>
      <c r="U13" s="53"/>
      <c r="V13" s="53"/>
      <c r="W13"/>
      <c r="X13"/>
      <c r="Y13"/>
      <c r="Z13"/>
      <c r="AB13" s="103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47"/>
    </row>
    <row r="14" spans="1:48" ht="13.9" customHeight="1">
      <c r="A14" s="634" t="s">
        <v>387</v>
      </c>
      <c r="B14" s="634"/>
      <c r="C14" s="634"/>
      <c r="D14" s="634"/>
      <c r="E14" s="179"/>
      <c r="F14" s="179"/>
      <c r="G14" s="180"/>
      <c r="H14" s="179"/>
      <c r="I14" s="179"/>
      <c r="J14" s="179"/>
      <c r="K14" s="179"/>
      <c r="L14" s="179"/>
      <c r="M14" s="79"/>
      <c r="N14" s="53"/>
      <c r="O14" s="53"/>
      <c r="P14" s="53"/>
      <c r="Q14" s="53"/>
      <c r="R14" s="53"/>
      <c r="S14" s="53"/>
      <c r="T14" s="53"/>
      <c r="U14" s="53"/>
      <c r="V14" s="53"/>
      <c r="W14"/>
      <c r="X14"/>
      <c r="Y14"/>
    </row>
    <row r="15" spans="1:48" ht="13.9" customHeight="1" thickBot="1">
      <c r="A15" s="91"/>
      <c r="B15" s="55"/>
      <c r="C15" s="54"/>
      <c r="D15" s="54"/>
      <c r="E15" s="100"/>
      <c r="F15" s="100"/>
      <c r="G15" s="101"/>
      <c r="H15" s="100"/>
      <c r="I15" s="100"/>
      <c r="J15" s="100"/>
      <c r="K15" s="100"/>
      <c r="L15" s="100"/>
      <c r="M15" s="79"/>
      <c r="N15" s="53"/>
      <c r="O15" s="53"/>
      <c r="P15" s="53"/>
      <c r="Q15" s="53"/>
      <c r="R15" s="53"/>
      <c r="S15" s="53"/>
      <c r="T15" s="53"/>
      <c r="U15" s="53"/>
      <c r="V15" s="53"/>
      <c r="W15"/>
      <c r="X15"/>
      <c r="Y15"/>
    </row>
    <row r="16" spans="1:48" ht="36.75" customHeight="1">
      <c r="A16" s="686" t="s">
        <v>484</v>
      </c>
      <c r="B16" s="667" t="s">
        <v>3</v>
      </c>
      <c r="C16" s="647" t="s">
        <v>150</v>
      </c>
      <c r="D16" s="648"/>
      <c r="E16" s="685"/>
      <c r="F16" s="647" t="s">
        <v>28</v>
      </c>
      <c r="G16" s="648"/>
      <c r="H16" s="648"/>
      <c r="I16" s="648"/>
      <c r="J16" s="648"/>
      <c r="K16" s="648"/>
      <c r="L16" s="648"/>
      <c r="M16" s="648"/>
      <c r="N16" s="644" t="s">
        <v>29</v>
      </c>
      <c r="O16" s="687" t="s">
        <v>370</v>
      </c>
      <c r="P16" s="53"/>
      <c r="Q16" s="53"/>
      <c r="R16" s="53"/>
      <c r="S16" s="53"/>
      <c r="T16" s="53"/>
      <c r="U16" s="53"/>
      <c r="V16" s="53"/>
      <c r="W16" s="53"/>
      <c r="X16"/>
      <c r="Y16"/>
      <c r="Z16"/>
    </row>
    <row r="17" spans="1:26" ht="13.5" customHeight="1">
      <c r="A17" s="673"/>
      <c r="B17" s="659"/>
      <c r="C17" s="658" t="s">
        <v>363</v>
      </c>
      <c r="D17" s="655" t="s">
        <v>366</v>
      </c>
      <c r="E17" s="655" t="s">
        <v>270</v>
      </c>
      <c r="F17" s="658" t="s">
        <v>67</v>
      </c>
      <c r="G17" s="656" t="s">
        <v>184</v>
      </c>
      <c r="H17" s="642" t="s">
        <v>367</v>
      </c>
      <c r="I17" s="642" t="s">
        <v>348</v>
      </c>
      <c r="J17" s="642" t="s">
        <v>368</v>
      </c>
      <c r="K17" s="655" t="s">
        <v>369</v>
      </c>
      <c r="L17" s="655" t="s">
        <v>323</v>
      </c>
      <c r="M17" s="652" t="s">
        <v>303</v>
      </c>
      <c r="N17" s="645"/>
      <c r="O17" s="688"/>
      <c r="P17" s="53"/>
      <c r="Q17" s="53"/>
      <c r="R17" s="53"/>
      <c r="S17" s="53"/>
      <c r="T17" s="53"/>
      <c r="U17" s="53"/>
      <c r="V17" s="53"/>
      <c r="W17" s="53"/>
      <c r="X17"/>
      <c r="Y17"/>
      <c r="Z17"/>
    </row>
    <row r="18" spans="1:26" ht="13.9" customHeight="1">
      <c r="A18" s="673"/>
      <c r="B18" s="659"/>
      <c r="C18" s="659"/>
      <c r="D18" s="656"/>
      <c r="E18" s="656"/>
      <c r="F18" s="659"/>
      <c r="G18" s="661"/>
      <c r="H18" s="642"/>
      <c r="I18" s="642"/>
      <c r="J18" s="642"/>
      <c r="K18" s="656"/>
      <c r="L18" s="656"/>
      <c r="M18" s="653"/>
      <c r="N18" s="645"/>
      <c r="O18" s="688"/>
      <c r="P18" s="53"/>
      <c r="Q18" s="53"/>
      <c r="R18" s="53"/>
      <c r="S18" s="53"/>
      <c r="T18" s="53"/>
      <c r="U18" s="53"/>
      <c r="V18" s="53"/>
      <c r="W18" s="53"/>
      <c r="X18"/>
      <c r="Y18"/>
      <c r="Z18"/>
    </row>
    <row r="19" spans="1:26" ht="57.75" customHeight="1" thickBot="1">
      <c r="A19" s="674"/>
      <c r="B19" s="660"/>
      <c r="C19" s="660"/>
      <c r="D19" s="657"/>
      <c r="E19" s="657"/>
      <c r="F19" s="660"/>
      <c r="G19" s="662"/>
      <c r="H19" s="643"/>
      <c r="I19" s="643"/>
      <c r="J19" s="643"/>
      <c r="K19" s="657"/>
      <c r="L19" s="657"/>
      <c r="M19" s="654"/>
      <c r="N19" s="646"/>
      <c r="O19" s="689"/>
      <c r="P19" s="53"/>
      <c r="Q19" s="53"/>
      <c r="R19" s="53"/>
      <c r="S19" s="53"/>
      <c r="T19" s="53"/>
      <c r="U19" s="53"/>
      <c r="V19" s="53"/>
      <c r="W19" s="53"/>
      <c r="X19"/>
      <c r="Y19"/>
      <c r="Z19"/>
    </row>
    <row r="20" spans="1:26" ht="23.25" customHeight="1">
      <c r="A20" s="170">
        <v>2009</v>
      </c>
      <c r="B20" s="171">
        <v>18887.974999999999</v>
      </c>
      <c r="C20" s="171">
        <v>786.05</v>
      </c>
      <c r="D20" s="171">
        <v>712.875</v>
      </c>
      <c r="E20" s="171">
        <v>42.55</v>
      </c>
      <c r="F20" s="171">
        <v>2519.4749999999999</v>
      </c>
      <c r="G20" s="171">
        <v>415.6</v>
      </c>
      <c r="H20" s="171">
        <v>44.475000000000001</v>
      </c>
      <c r="I20" s="171">
        <v>79.724999999999994</v>
      </c>
      <c r="J20" s="171">
        <v>46.725000000000001</v>
      </c>
      <c r="K20" s="171">
        <v>94.674999999999997</v>
      </c>
      <c r="L20" s="171">
        <v>135.17500000000001</v>
      </c>
      <c r="M20" s="171">
        <v>52.325000000000003</v>
      </c>
      <c r="N20" s="171">
        <v>1888.2750000000001</v>
      </c>
      <c r="O20" s="169">
        <v>416.17500000000001</v>
      </c>
      <c r="P20" s="53"/>
      <c r="Q20" s="53"/>
      <c r="R20" s="53"/>
      <c r="S20" s="53"/>
      <c r="T20" s="53"/>
      <c r="U20" s="53"/>
      <c r="V20" s="53"/>
      <c r="W20" s="53"/>
      <c r="X20"/>
      <c r="Y20"/>
      <c r="Z20"/>
    </row>
    <row r="21" spans="1:26" s="47" customFormat="1">
      <c r="A21" s="170">
        <v>2010</v>
      </c>
      <c r="B21" s="171">
        <v>18456.525000000001</v>
      </c>
      <c r="C21" s="171">
        <v>792.97500000000002</v>
      </c>
      <c r="D21" s="171">
        <v>724.35</v>
      </c>
      <c r="E21" s="171">
        <v>37.674999999999997</v>
      </c>
      <c r="F21" s="171">
        <v>2370.1</v>
      </c>
      <c r="G21" s="171">
        <v>392.27499999999998</v>
      </c>
      <c r="H21" s="171">
        <v>53.2</v>
      </c>
      <c r="I21" s="171">
        <v>67.325000000000003</v>
      </c>
      <c r="J21" s="171">
        <v>45.274999999999999</v>
      </c>
      <c r="K21" s="171">
        <v>92.875</v>
      </c>
      <c r="L21" s="171">
        <v>103.97499999999999</v>
      </c>
      <c r="M21" s="171">
        <v>54.6</v>
      </c>
      <c r="N21" s="171">
        <v>1650.825</v>
      </c>
      <c r="O21" s="172">
        <v>382</v>
      </c>
    </row>
    <row r="22" spans="1:26" s="47" customFormat="1">
      <c r="A22" s="170">
        <v>2011</v>
      </c>
      <c r="B22" s="171">
        <v>18104.63</v>
      </c>
      <c r="C22" s="171">
        <v>760.15</v>
      </c>
      <c r="D22" s="171">
        <v>695.17499999999995</v>
      </c>
      <c r="E22" s="171">
        <v>34.325000000000003</v>
      </c>
      <c r="F22" s="171">
        <v>2304.9</v>
      </c>
      <c r="G22" s="171">
        <v>393.05</v>
      </c>
      <c r="H22" s="171">
        <v>54.25</v>
      </c>
      <c r="I22" s="171">
        <v>69.924999999999997</v>
      </c>
      <c r="J22" s="171">
        <v>40.1</v>
      </c>
      <c r="K22" s="171">
        <v>77.025000000000006</v>
      </c>
      <c r="L22" s="171">
        <v>97.55</v>
      </c>
      <c r="M22" s="171">
        <v>45.75</v>
      </c>
      <c r="N22" s="171">
        <v>1392.95</v>
      </c>
      <c r="O22" s="172">
        <v>387.25</v>
      </c>
    </row>
    <row r="23" spans="1:26" s="47" customFormat="1">
      <c r="A23" s="170">
        <v>2012</v>
      </c>
      <c r="B23" s="171">
        <v>17281.974999999999</v>
      </c>
      <c r="C23" s="171">
        <v>753.22500000000002</v>
      </c>
      <c r="D23" s="171">
        <v>688.6</v>
      </c>
      <c r="E23" s="171">
        <v>40.424999999999997</v>
      </c>
      <c r="F23" s="171">
        <v>2175.5749999999998</v>
      </c>
      <c r="G23" s="171">
        <v>388.92500000000001</v>
      </c>
      <c r="H23" s="171">
        <v>50.75</v>
      </c>
      <c r="I23" s="171">
        <v>60.25</v>
      </c>
      <c r="J23" s="171">
        <v>40.700000000000003</v>
      </c>
      <c r="K23" s="171">
        <v>70.599999999999994</v>
      </c>
      <c r="L23" s="171">
        <v>83.8</v>
      </c>
      <c r="M23" s="171">
        <v>48.95</v>
      </c>
      <c r="N23" s="171">
        <v>1147.575</v>
      </c>
      <c r="O23" s="172">
        <v>410.85</v>
      </c>
    </row>
    <row r="24" spans="1:26" s="47" customFormat="1">
      <c r="A24" s="170">
        <v>2013</v>
      </c>
      <c r="B24" s="171">
        <v>17139</v>
      </c>
      <c r="C24" s="171">
        <v>736.6</v>
      </c>
      <c r="D24" s="171">
        <v>676</v>
      </c>
      <c r="E24" s="171">
        <v>37.200000000000003</v>
      </c>
      <c r="F24" s="171">
        <v>2118.6999999999998</v>
      </c>
      <c r="G24" s="171">
        <v>393.3</v>
      </c>
      <c r="H24" s="171">
        <v>54.5</v>
      </c>
      <c r="I24" s="171">
        <v>52.6</v>
      </c>
      <c r="J24" s="171">
        <v>44.4</v>
      </c>
      <c r="K24" s="171">
        <v>76.3</v>
      </c>
      <c r="L24" s="171">
        <v>78.2</v>
      </c>
      <c r="M24" s="171">
        <v>43.6</v>
      </c>
      <c r="N24" s="171">
        <v>1029.5999999999999</v>
      </c>
      <c r="O24" s="172">
        <v>419.6</v>
      </c>
    </row>
    <row r="25" spans="1:26">
      <c r="A25" s="376">
        <v>2014</v>
      </c>
      <c r="B25" s="171">
        <v>17344.18</v>
      </c>
      <c r="C25" s="171">
        <v>735.85</v>
      </c>
      <c r="D25" s="171">
        <v>677.57500000000005</v>
      </c>
      <c r="E25" s="171">
        <v>33.5</v>
      </c>
      <c r="F25" s="171">
        <v>2141.4</v>
      </c>
      <c r="G25" s="171">
        <v>420.65</v>
      </c>
      <c r="H25" s="171">
        <v>59.1</v>
      </c>
      <c r="I25" s="171">
        <v>51.424999999999997</v>
      </c>
      <c r="J25" s="171">
        <v>45.524999999999999</v>
      </c>
      <c r="K25" s="171">
        <v>75.525000000000006</v>
      </c>
      <c r="L25" s="171">
        <v>76.674999999999997</v>
      </c>
      <c r="M25" s="171">
        <v>38.424999999999997</v>
      </c>
      <c r="N25" s="171">
        <v>993.5</v>
      </c>
      <c r="O25" s="172">
        <v>405.47500000000002</v>
      </c>
    </row>
    <row r="26" spans="1:26" ht="13.5" thickBot="1">
      <c r="A26" s="545" t="s">
        <v>483</v>
      </c>
      <c r="B26" s="171">
        <v>17866.05</v>
      </c>
      <c r="C26" s="171">
        <v>736.75</v>
      </c>
      <c r="D26" s="171">
        <v>678.72500000000002</v>
      </c>
      <c r="E26" s="171">
        <v>31.774999999999999</v>
      </c>
      <c r="F26" s="171">
        <v>2225.0250000000001</v>
      </c>
      <c r="G26" s="171">
        <v>414.02499999999998</v>
      </c>
      <c r="H26" s="171">
        <v>54.975000000000001</v>
      </c>
      <c r="I26" s="171">
        <v>58.375</v>
      </c>
      <c r="J26" s="171">
        <v>53.1</v>
      </c>
      <c r="K26" s="171">
        <v>74.375</v>
      </c>
      <c r="L26" s="171">
        <v>78.625</v>
      </c>
      <c r="M26" s="171">
        <v>42.1</v>
      </c>
      <c r="N26" s="175">
        <v>1073.6500000000001</v>
      </c>
      <c r="O26" s="176">
        <v>424.32499999999999</v>
      </c>
    </row>
    <row r="27" spans="1:26" ht="13.9" customHeight="1">
      <c r="A27" s="634" t="s">
        <v>387</v>
      </c>
      <c r="B27" s="634"/>
      <c r="C27" s="634"/>
      <c r="D27" s="178"/>
      <c r="E27" s="179"/>
      <c r="F27" s="179"/>
      <c r="G27" s="180"/>
      <c r="H27" s="179"/>
      <c r="I27" s="179"/>
      <c r="J27" s="179"/>
      <c r="K27" s="179"/>
      <c r="L27" s="179"/>
      <c r="M27" s="180"/>
      <c r="N27" s="79"/>
      <c r="O27" s="53"/>
      <c r="P27" s="53"/>
      <c r="Q27" s="53"/>
      <c r="R27" s="53"/>
      <c r="S27" s="53"/>
      <c r="T27" s="53"/>
      <c r="U27" s="53"/>
      <c r="V27" s="53"/>
      <c r="W27" s="53"/>
      <c r="X27"/>
      <c r="Y27"/>
      <c r="Z27"/>
    </row>
    <row r="28" spans="1:26">
      <c r="A28" s="694" t="s">
        <v>365</v>
      </c>
      <c r="B28" s="694"/>
      <c r="C28" s="694"/>
      <c r="D28" s="694"/>
      <c r="E28" s="694"/>
    </row>
    <row r="29" spans="1:26" ht="13.9" customHeight="1" thickBot="1">
      <c r="M29" s="100"/>
      <c r="N29" s="53"/>
      <c r="O29" s="53"/>
      <c r="P29" s="53"/>
      <c r="Q29" s="53"/>
      <c r="R29" s="53"/>
      <c r="S29" s="53"/>
      <c r="T29" s="53"/>
      <c r="U29" s="53"/>
      <c r="V29" s="53"/>
      <c r="W29"/>
      <c r="X29"/>
      <c r="Y29"/>
    </row>
    <row r="30" spans="1:26" s="131" customFormat="1" ht="35.25" customHeight="1">
      <c r="A30" s="648" t="s">
        <v>179</v>
      </c>
      <c r="B30" s="648"/>
      <c r="C30" s="648"/>
      <c r="D30" s="648"/>
      <c r="E30" s="648"/>
      <c r="F30" s="426"/>
      <c r="G30" s="640" t="s">
        <v>179</v>
      </c>
      <c r="H30" s="640"/>
      <c r="I30" s="640"/>
      <c r="J30" s="640"/>
      <c r="K30" s="640"/>
      <c r="L30" s="640"/>
      <c r="N30" s="335"/>
      <c r="O30" s="335"/>
      <c r="P30" s="335"/>
      <c r="Q30" s="335"/>
      <c r="R30" s="335"/>
      <c r="S30" s="335"/>
      <c r="T30" s="335"/>
      <c r="U30" s="335"/>
      <c r="V30" s="335"/>
    </row>
    <row r="31" spans="1:26" s="131" customFormat="1" ht="13.9" customHeight="1">
      <c r="A31" s="682" t="s">
        <v>1</v>
      </c>
      <c r="B31" s="677" t="s">
        <v>166</v>
      </c>
      <c r="C31" s="641" t="s">
        <v>400</v>
      </c>
      <c r="D31" s="683" t="s">
        <v>359</v>
      </c>
      <c r="E31" s="680" t="s">
        <v>194</v>
      </c>
      <c r="F31" s="426"/>
      <c r="G31" s="681" t="s">
        <v>484</v>
      </c>
      <c r="H31" s="641" t="s">
        <v>306</v>
      </c>
      <c r="I31" s="641" t="s">
        <v>307</v>
      </c>
      <c r="J31" s="641" t="s">
        <v>308</v>
      </c>
      <c r="K31" s="641" t="s">
        <v>309</v>
      </c>
      <c r="L31" s="680" t="s">
        <v>310</v>
      </c>
      <c r="N31" s="335"/>
      <c r="O31" s="335"/>
      <c r="P31" s="335"/>
      <c r="Q31" s="335"/>
      <c r="R31" s="335"/>
      <c r="S31" s="335"/>
      <c r="T31" s="335"/>
      <c r="U31" s="335"/>
      <c r="V31" s="335"/>
    </row>
    <row r="32" spans="1:26" s="131" customFormat="1" ht="13.9" customHeight="1">
      <c r="A32" s="673"/>
      <c r="B32" s="678"/>
      <c r="C32" s="695"/>
      <c r="D32" s="661"/>
      <c r="E32" s="670"/>
      <c r="F32" s="426"/>
      <c r="G32" s="673"/>
      <c r="H32" s="642"/>
      <c r="I32" s="642" t="s">
        <v>195</v>
      </c>
      <c r="J32" s="642" t="s">
        <v>177</v>
      </c>
      <c r="K32" s="642"/>
      <c r="L32" s="670"/>
      <c r="N32" s="335"/>
      <c r="O32" s="335"/>
      <c r="P32" s="335"/>
      <c r="Q32" s="335"/>
      <c r="R32" s="335"/>
      <c r="S32" s="335"/>
      <c r="T32" s="335"/>
      <c r="U32" s="335"/>
      <c r="V32" s="335"/>
    </row>
    <row r="33" spans="1:68" s="131" customFormat="1" ht="13.9" customHeight="1">
      <c r="A33" s="673"/>
      <c r="B33" s="678"/>
      <c r="C33" s="695"/>
      <c r="D33" s="661"/>
      <c r="E33" s="670"/>
      <c r="F33" s="426"/>
      <c r="G33" s="673"/>
      <c r="H33" s="642"/>
      <c r="I33" s="642" t="s">
        <v>196</v>
      </c>
      <c r="J33" s="642" t="s">
        <v>178</v>
      </c>
      <c r="K33" s="642"/>
      <c r="L33" s="670"/>
      <c r="N33" s="335"/>
      <c r="O33" s="335"/>
      <c r="P33" s="335"/>
      <c r="Q33" s="335"/>
      <c r="R33" s="335"/>
      <c r="S33" s="335"/>
      <c r="T33" s="335"/>
      <c r="U33" s="335"/>
      <c r="V33" s="335"/>
    </row>
    <row r="34" spans="1:68" s="131" customFormat="1" ht="68.25" customHeight="1" thickBot="1">
      <c r="A34" s="674"/>
      <c r="B34" s="679"/>
      <c r="C34" s="696"/>
      <c r="D34" s="662"/>
      <c r="E34" s="671"/>
      <c r="F34" s="426"/>
      <c r="G34" s="674"/>
      <c r="H34" s="643"/>
      <c r="I34" s="643" t="s">
        <v>190</v>
      </c>
      <c r="J34" s="643" t="s">
        <v>191</v>
      </c>
      <c r="K34" s="643"/>
      <c r="L34" s="671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AC34" s="338"/>
      <c r="AD34" s="338"/>
      <c r="AE34" s="338"/>
      <c r="AF34" s="98"/>
      <c r="AG34" s="98"/>
      <c r="AH34" s="98"/>
      <c r="AI34" s="98"/>
      <c r="AJ34" s="98"/>
      <c r="AK34" s="98"/>
    </row>
    <row r="35" spans="1:68" s="131" customFormat="1" ht="24.75" customHeight="1">
      <c r="A35" s="331">
        <v>2005</v>
      </c>
      <c r="B35" s="182">
        <v>17.7</v>
      </c>
      <c r="C35" s="182">
        <v>70.224999999999994</v>
      </c>
      <c r="D35" s="182">
        <v>36.35</v>
      </c>
      <c r="E35" s="191">
        <v>87.275000000000006</v>
      </c>
      <c r="G35" s="331">
        <v>2009</v>
      </c>
      <c r="H35" s="182">
        <v>131.07499999999999</v>
      </c>
      <c r="I35" s="182">
        <v>41.25</v>
      </c>
      <c r="J35" s="182">
        <v>7.5250000000000004</v>
      </c>
      <c r="K35" s="191">
        <v>75.900000000000006</v>
      </c>
      <c r="L35" s="191">
        <v>6.375</v>
      </c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AC35" s="338"/>
      <c r="AD35" s="338"/>
      <c r="AE35" s="338"/>
      <c r="AF35" s="98"/>
      <c r="AG35" s="98"/>
      <c r="AH35" s="98"/>
      <c r="AI35" s="98"/>
      <c r="AJ35" s="328"/>
      <c r="AK35" s="328"/>
    </row>
    <row r="36" spans="1:68" s="131" customFormat="1" ht="13.15" customHeight="1">
      <c r="A36" s="331">
        <v>2006</v>
      </c>
      <c r="B36" s="182">
        <v>19.100000000000001</v>
      </c>
      <c r="C36" s="182">
        <v>76.099999999999994</v>
      </c>
      <c r="D36" s="182">
        <v>42.725000000000001</v>
      </c>
      <c r="E36" s="191">
        <v>84.2</v>
      </c>
      <c r="G36" s="331">
        <v>2010</v>
      </c>
      <c r="H36" s="182">
        <v>117.35</v>
      </c>
      <c r="I36" s="182">
        <v>43.674999999999997</v>
      </c>
      <c r="J36" s="182">
        <v>7.4249999999999998</v>
      </c>
      <c r="K36" s="191">
        <v>61.975000000000001</v>
      </c>
      <c r="L36" s="191">
        <v>4.3</v>
      </c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AB36" s="337"/>
      <c r="AC36" s="338"/>
      <c r="AD36" s="338"/>
      <c r="AE36" s="338"/>
      <c r="AF36" s="98"/>
      <c r="AG36" s="98"/>
      <c r="AH36" s="98"/>
      <c r="AI36" s="98"/>
      <c r="AJ36" s="328"/>
      <c r="AK36" s="328"/>
    </row>
    <row r="37" spans="1:68" s="131" customFormat="1" ht="13.15" customHeight="1" thickBot="1">
      <c r="A37" s="336">
        <v>2007</v>
      </c>
      <c r="B37" s="182">
        <v>20.675000000000001</v>
      </c>
      <c r="C37" s="182">
        <v>72.125</v>
      </c>
      <c r="D37" s="182">
        <v>39.825000000000003</v>
      </c>
      <c r="E37" s="191">
        <v>87.15</v>
      </c>
      <c r="G37" s="331">
        <v>2011</v>
      </c>
      <c r="H37" s="182">
        <v>130.44999999999999</v>
      </c>
      <c r="I37" s="182">
        <v>43.424999999999997</v>
      </c>
      <c r="J37" s="182">
        <v>5.5</v>
      </c>
      <c r="K37" s="191">
        <v>75.825000000000003</v>
      </c>
      <c r="L37" s="191">
        <v>5.75</v>
      </c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AB37" s="337"/>
      <c r="AC37" s="338"/>
      <c r="AD37" s="338"/>
      <c r="AE37" s="338"/>
      <c r="AF37" s="98"/>
      <c r="AG37" s="98"/>
      <c r="AH37" s="98"/>
      <c r="AI37" s="98"/>
      <c r="AJ37" s="328"/>
      <c r="AK37" s="328"/>
    </row>
    <row r="38" spans="1:68" s="131" customFormat="1" ht="13.15" customHeight="1">
      <c r="A38" s="395"/>
      <c r="B38" s="342"/>
      <c r="C38" s="342"/>
      <c r="D38" s="342"/>
      <c r="E38" s="342"/>
      <c r="G38" s="331">
        <v>2012</v>
      </c>
      <c r="H38" s="182">
        <v>136.32499999999999</v>
      </c>
      <c r="I38" s="182">
        <v>43.1</v>
      </c>
      <c r="J38" s="182">
        <v>6.05</v>
      </c>
      <c r="K38" s="191">
        <v>77.474999999999994</v>
      </c>
      <c r="L38" s="191">
        <v>9.6750000000000007</v>
      </c>
      <c r="N38" s="341"/>
      <c r="O38" s="335"/>
      <c r="P38" s="335"/>
      <c r="Q38" s="335"/>
      <c r="R38" s="335"/>
      <c r="S38" s="335"/>
      <c r="T38" s="335"/>
      <c r="U38" s="335"/>
      <c r="V38" s="335"/>
      <c r="W38" s="335"/>
      <c r="AB38" s="337"/>
      <c r="AC38" s="338"/>
      <c r="AD38" s="338"/>
      <c r="AE38" s="338"/>
      <c r="AF38" s="98"/>
      <c r="AG38" s="98"/>
      <c r="AH38" s="98"/>
      <c r="AI38" s="98"/>
      <c r="AJ38" s="328"/>
      <c r="AK38" s="328"/>
    </row>
    <row r="39" spans="1:68" s="131" customFormat="1" ht="13.15" customHeight="1">
      <c r="A39" s="394"/>
      <c r="B39" s="392"/>
      <c r="C39" s="392"/>
      <c r="D39" s="392"/>
      <c r="E39" s="392"/>
      <c r="G39" s="331">
        <v>2013</v>
      </c>
      <c r="H39" s="182">
        <v>128.19999999999999</v>
      </c>
      <c r="I39" s="182">
        <v>43.8</v>
      </c>
      <c r="J39" s="182">
        <v>7.3</v>
      </c>
      <c r="K39" s="182">
        <v>69.5</v>
      </c>
      <c r="L39" s="191">
        <v>7.7</v>
      </c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AB39" s="337"/>
      <c r="AC39" s="338"/>
      <c r="AD39" s="338"/>
      <c r="AE39" s="338"/>
      <c r="AF39" s="98"/>
      <c r="AG39" s="98"/>
      <c r="AH39" s="98"/>
      <c r="AI39" s="98"/>
      <c r="AJ39" s="328"/>
      <c r="AK39" s="328"/>
    </row>
    <row r="40" spans="1:68" s="131" customFormat="1" ht="13.15" customHeight="1">
      <c r="A40" s="394"/>
      <c r="B40" s="392"/>
      <c r="C40" s="392"/>
      <c r="D40" s="392"/>
      <c r="E40" s="392"/>
      <c r="G40" s="331">
        <v>2014</v>
      </c>
      <c r="H40" s="182">
        <v>113.27500000000001</v>
      </c>
      <c r="I40" s="182">
        <v>37.674999999999997</v>
      </c>
      <c r="J40" s="182">
        <v>5.35</v>
      </c>
      <c r="K40" s="182">
        <v>62.125</v>
      </c>
      <c r="L40" s="191">
        <v>8.125</v>
      </c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AB40" s="337"/>
      <c r="AC40" s="338"/>
      <c r="AD40" s="338"/>
      <c r="AE40" s="338"/>
      <c r="AF40" s="98"/>
      <c r="AG40" s="98"/>
      <c r="AH40" s="98"/>
      <c r="AI40" s="98"/>
      <c r="AJ40" s="328"/>
      <c r="AK40" s="328"/>
    </row>
    <row r="41" spans="1:68" s="131" customFormat="1" ht="13.15" customHeight="1" thickBot="1">
      <c r="A41" s="676" t="s">
        <v>387</v>
      </c>
      <c r="B41" s="676"/>
      <c r="C41" s="676"/>
      <c r="D41" s="392"/>
      <c r="E41" s="392"/>
      <c r="G41" s="544" t="s">
        <v>483</v>
      </c>
      <c r="H41" s="183">
        <v>131.44999999999999</v>
      </c>
      <c r="I41" s="183">
        <v>39.85</v>
      </c>
      <c r="J41" s="183">
        <v>4.9749999999999996</v>
      </c>
      <c r="K41" s="183">
        <v>77.875</v>
      </c>
      <c r="L41" s="194">
        <v>8.75</v>
      </c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AB41" s="337"/>
      <c r="AC41" s="338"/>
      <c r="AD41" s="338"/>
      <c r="AE41" s="338"/>
      <c r="AF41" s="98"/>
      <c r="AG41" s="98"/>
      <c r="AH41" s="98"/>
      <c r="AI41" s="98"/>
      <c r="AJ41" s="328"/>
      <c r="AK41" s="328"/>
    </row>
    <row r="42" spans="1:68" s="131" customFormat="1" ht="13.15" customHeight="1">
      <c r="A42" s="343" t="s">
        <v>304</v>
      </c>
      <c r="B42" s="344"/>
      <c r="C42" s="341"/>
      <c r="D42" s="341"/>
      <c r="E42" s="345"/>
      <c r="G42" s="391"/>
      <c r="H42" s="392"/>
      <c r="I42" s="392"/>
      <c r="J42" s="392"/>
      <c r="K42" s="392"/>
      <c r="L42" s="392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AB42" s="337"/>
      <c r="AC42" s="338"/>
      <c r="AD42" s="338"/>
      <c r="AE42" s="338"/>
      <c r="AF42" s="98"/>
      <c r="AG42" s="98"/>
      <c r="AH42" s="98"/>
      <c r="AI42" s="98"/>
      <c r="AJ42" s="328"/>
      <c r="AK42" s="328"/>
    </row>
    <row r="43" spans="1:68" s="131" customFormat="1" ht="13.15" customHeight="1">
      <c r="A43" s="450" t="s">
        <v>463</v>
      </c>
      <c r="F43" s="333"/>
      <c r="G43" s="391"/>
      <c r="H43" s="392"/>
      <c r="I43" s="392"/>
      <c r="J43" s="392"/>
      <c r="K43" s="392"/>
      <c r="L43" s="392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AA43" s="337"/>
      <c r="AB43" s="337"/>
      <c r="AC43" s="338"/>
      <c r="AD43" s="338"/>
      <c r="AE43" s="338"/>
      <c r="AF43" s="98"/>
      <c r="AG43" s="98"/>
      <c r="AH43" s="98"/>
      <c r="AI43" s="98"/>
      <c r="AJ43" s="328"/>
      <c r="AK43" s="328"/>
    </row>
    <row r="44" spans="1:68" s="131" customFormat="1">
      <c r="F44" s="333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AA44" s="337"/>
      <c r="AB44" s="337"/>
      <c r="AC44" s="338"/>
      <c r="AD44" s="338"/>
      <c r="AE44" s="338"/>
      <c r="AF44" s="98"/>
      <c r="AG44" s="98"/>
      <c r="AH44" s="98"/>
      <c r="AI44" s="98"/>
      <c r="AJ44" s="328"/>
      <c r="AK44" s="328"/>
    </row>
    <row r="45" spans="1:68" s="131" customFormat="1">
      <c r="A45" s="98"/>
      <c r="B45" s="698"/>
      <c r="C45" s="699"/>
      <c r="D45" s="699"/>
      <c r="E45" s="700"/>
      <c r="F45" s="341"/>
      <c r="G45" s="101"/>
      <c r="H45" s="333"/>
      <c r="I45" s="333"/>
      <c r="J45" s="333"/>
      <c r="K45" s="333"/>
      <c r="L45" s="333"/>
      <c r="X45" s="98"/>
      <c r="Y45" s="98"/>
      <c r="Z45" s="98"/>
      <c r="AA45" s="98"/>
      <c r="AB45" s="337"/>
      <c r="AC45" s="338"/>
      <c r="AD45" s="338"/>
      <c r="AE45" s="338"/>
      <c r="AF45" s="98"/>
      <c r="AG45" s="98"/>
      <c r="AH45" s="98"/>
      <c r="AI45" s="98"/>
      <c r="AJ45" s="328"/>
      <c r="AK45" s="32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31" customFormat="1">
      <c r="A46" s="98"/>
      <c r="B46" s="698"/>
      <c r="C46" s="699"/>
      <c r="D46" s="699"/>
      <c r="E46" s="700"/>
      <c r="F46" s="427"/>
      <c r="G46" s="341"/>
      <c r="L46" s="341"/>
      <c r="X46" s="98"/>
      <c r="Y46" s="98"/>
      <c r="Z46" s="98"/>
      <c r="AA46" s="98"/>
      <c r="AB46" s="337"/>
      <c r="AC46" s="338"/>
      <c r="AD46" s="338"/>
      <c r="AE46" s="33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31" customFormat="1">
      <c r="A47" s="98"/>
      <c r="B47" s="428"/>
      <c r="C47" s="428"/>
      <c r="D47" s="428"/>
      <c r="E47" s="428"/>
      <c r="F47" s="427"/>
      <c r="G47" s="341"/>
      <c r="L47" s="341"/>
      <c r="X47" s="98"/>
      <c r="Y47" s="98"/>
      <c r="Z47" s="98"/>
      <c r="AA47" s="98"/>
      <c r="AB47" s="337"/>
      <c r="AC47" s="338"/>
      <c r="AD47" s="338"/>
      <c r="AE47" s="33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31" customFormat="1">
      <c r="A48" s="351"/>
      <c r="B48" s="338"/>
      <c r="C48" s="338"/>
      <c r="D48" s="338"/>
      <c r="E48" s="338"/>
      <c r="F48" s="98"/>
      <c r="G48" s="341"/>
      <c r="H48" s="341"/>
      <c r="I48" s="341"/>
      <c r="J48" s="341"/>
      <c r="K48" s="341"/>
      <c r="L48" s="341"/>
      <c r="X48" s="98"/>
      <c r="Y48" s="98"/>
      <c r="Z48" s="98"/>
      <c r="AA48" s="98"/>
      <c r="AB48" s="98"/>
      <c r="AC48" s="347"/>
      <c r="AD48" s="347"/>
      <c r="AE48" s="347"/>
      <c r="AF48" s="347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9" s="131" customFormat="1">
      <c r="A49" s="676"/>
      <c r="B49" s="676"/>
      <c r="C49" s="676"/>
      <c r="D49" s="392"/>
      <c r="E49" s="392"/>
      <c r="F49" s="98"/>
      <c r="G49" s="348"/>
      <c r="H49" s="348"/>
      <c r="I49" s="348"/>
      <c r="J49" s="348"/>
      <c r="K49" s="352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692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39"/>
      <c r="AS49" s="639"/>
      <c r="AT49" s="639"/>
      <c r="AU49" s="639"/>
      <c r="AV49" s="639"/>
      <c r="AW49" s="639"/>
      <c r="AX49" s="639"/>
      <c r="AY49" s="639"/>
      <c r="AZ49" s="639"/>
      <c r="BA49" s="639"/>
      <c r="BB49" s="639"/>
      <c r="BC49" s="639"/>
      <c r="BD49" s="639"/>
      <c r="BE49" s="639"/>
      <c r="BF49" s="639"/>
      <c r="BG49" s="639"/>
      <c r="BH49" s="639"/>
      <c r="BI49" s="639"/>
      <c r="BJ49" s="639"/>
      <c r="BK49" s="639"/>
      <c r="BL49" s="639"/>
      <c r="BM49" s="639"/>
      <c r="BN49" s="639"/>
      <c r="BO49" s="639"/>
      <c r="BP49" s="639"/>
    </row>
    <row r="50" spans="1:69" s="131" customFormat="1">
      <c r="A50" s="391"/>
      <c r="B50" s="391"/>
      <c r="C50" s="391"/>
      <c r="D50" s="391"/>
      <c r="E50" s="391"/>
      <c r="F50" s="98"/>
      <c r="G50" s="348"/>
      <c r="H50" s="348"/>
      <c r="I50" s="348"/>
      <c r="J50" s="348"/>
      <c r="K50" s="352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693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39"/>
      <c r="AS50" s="639"/>
      <c r="AT50" s="639"/>
      <c r="AU50" s="639"/>
      <c r="AV50" s="639"/>
      <c r="AW50" s="639"/>
      <c r="AX50" s="639"/>
      <c r="AY50" s="639"/>
      <c r="AZ50" s="639"/>
      <c r="BA50" s="639"/>
      <c r="BB50" s="639"/>
      <c r="BC50" s="639"/>
      <c r="BD50" s="639"/>
      <c r="BE50" s="639"/>
      <c r="BF50" s="639"/>
      <c r="BG50" s="639"/>
      <c r="BH50" s="639"/>
      <c r="BI50" s="639"/>
      <c r="BJ50" s="639"/>
      <c r="BK50" s="639"/>
      <c r="BL50" s="639"/>
      <c r="BM50" s="639"/>
      <c r="BN50" s="639"/>
      <c r="BO50" s="639"/>
      <c r="BP50" s="639"/>
    </row>
    <row r="51" spans="1:69" s="131" customFormat="1">
      <c r="A51" s="23"/>
      <c r="B51" s="51"/>
      <c r="C51" s="23"/>
      <c r="D51" s="23"/>
      <c r="E51" s="23"/>
      <c r="F51" s="98"/>
      <c r="G51" s="98"/>
      <c r="H51" s="98"/>
      <c r="I51" s="98"/>
      <c r="J51" s="98"/>
      <c r="K51" s="352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9" s="131" customFormat="1">
      <c r="A52" s="23"/>
      <c r="B52" s="51"/>
      <c r="C52" s="23"/>
      <c r="D52" s="23"/>
      <c r="E52" s="23"/>
      <c r="K52" s="352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9" s="131" customFormat="1">
      <c r="A53" s="23"/>
      <c r="B53" s="51"/>
      <c r="C53" s="23"/>
      <c r="D53" s="23"/>
      <c r="E53" s="23"/>
      <c r="K53" s="352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98"/>
      <c r="Y53" s="693"/>
      <c r="Z53" s="697"/>
      <c r="AA53" s="697"/>
      <c r="AB53" s="697"/>
      <c r="AC53" s="697"/>
      <c r="AD53" s="697"/>
      <c r="AE53" s="697"/>
      <c r="AF53" s="697"/>
      <c r="AG53" s="697"/>
      <c r="AH53" s="697"/>
      <c r="AI53" s="697"/>
      <c r="AJ53" s="697"/>
      <c r="AK53" s="697"/>
      <c r="AL53" s="697"/>
      <c r="AM53" s="697"/>
      <c r="AN53" s="697"/>
      <c r="AO53" s="697"/>
      <c r="AP53" s="697"/>
      <c r="AQ53" s="697"/>
      <c r="AR53" s="697"/>
      <c r="AS53" s="697"/>
      <c r="AT53" s="697"/>
      <c r="AU53" s="697"/>
      <c r="AV53" s="697"/>
      <c r="AW53" s="697"/>
      <c r="AX53" s="697"/>
      <c r="AY53" s="697"/>
      <c r="AZ53" s="697"/>
      <c r="BA53" s="697"/>
      <c r="BB53" s="697"/>
      <c r="BC53" s="697"/>
      <c r="BD53" s="697"/>
      <c r="BE53" s="697"/>
      <c r="BF53" s="697"/>
      <c r="BG53" s="697"/>
      <c r="BH53" s="697"/>
      <c r="BI53" s="697"/>
      <c r="BJ53" s="697"/>
      <c r="BK53" s="697"/>
      <c r="BL53" s="697"/>
      <c r="BM53" s="697"/>
      <c r="BN53" s="697"/>
      <c r="BO53" s="697"/>
      <c r="BP53" s="697"/>
    </row>
    <row r="54" spans="1:69" s="131" customFormat="1">
      <c r="A54" s="23"/>
      <c r="B54" s="51"/>
      <c r="C54" s="23"/>
      <c r="D54" s="23"/>
      <c r="E54" s="23"/>
      <c r="F54" s="341"/>
      <c r="K54" s="352"/>
      <c r="L54" s="350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AC54" s="337"/>
      <c r="AD54" s="338"/>
      <c r="AE54" s="338"/>
      <c r="AF54" s="338"/>
      <c r="AG54" s="98"/>
      <c r="AH54" s="98"/>
      <c r="AI54" s="98"/>
      <c r="AJ54" s="98"/>
      <c r="AK54" s="328"/>
      <c r="AL54" s="328"/>
    </row>
    <row r="55" spans="1:69" s="131" customFormat="1" ht="12.75" customHeight="1">
      <c r="A55" s="23"/>
      <c r="B55" s="51"/>
      <c r="C55" s="23"/>
      <c r="D55" s="23"/>
      <c r="E55" s="23"/>
      <c r="F55" s="368"/>
      <c r="G55" s="341"/>
      <c r="H55" s="341"/>
      <c r="I55" s="341"/>
      <c r="J55" s="341"/>
      <c r="K55" s="341"/>
      <c r="L55" s="341"/>
      <c r="M55" s="346"/>
      <c r="X55" s="335"/>
      <c r="Y55" s="98"/>
      <c r="Z55" s="98"/>
      <c r="AA55" s="98"/>
      <c r="AB55" s="98"/>
      <c r="AC55" s="337"/>
      <c r="AD55" s="338"/>
      <c r="AE55" s="338"/>
      <c r="AF55" s="338"/>
      <c r="AG55" s="98"/>
      <c r="AH55" s="98"/>
      <c r="AI55" s="98"/>
      <c r="AJ55" s="98"/>
      <c r="AK55" s="328"/>
      <c r="AL55" s="32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</row>
    <row r="56" spans="1:69">
      <c r="B56" s="51"/>
      <c r="G56" s="368"/>
      <c r="H56" s="368"/>
      <c r="I56" s="368"/>
      <c r="J56" s="368"/>
      <c r="K56" s="341"/>
      <c r="L56" s="341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105"/>
      <c r="Y56" s="103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/>
    </row>
    <row r="57" spans="1:69">
      <c r="A57"/>
      <c r="B57"/>
      <c r="C57"/>
      <c r="D57"/>
      <c r="E57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105"/>
      <c r="Y57" s="103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/>
    </row>
    <row r="58" spans="1:69">
      <c r="A58"/>
      <c r="B58"/>
      <c r="C58"/>
      <c r="D58"/>
      <c r="E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105"/>
      <c r="Y58" s="103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/>
    </row>
    <row r="59" spans="1:69">
      <c r="A59"/>
      <c r="B59"/>
      <c r="C59"/>
      <c r="D59"/>
      <c r="E59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105"/>
      <c r="Y59" s="103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/>
    </row>
    <row r="60" spans="1:69">
      <c r="A60"/>
      <c r="B60"/>
      <c r="C60"/>
      <c r="D60"/>
      <c r="E60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105"/>
      <c r="Y60" s="103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/>
    </row>
    <row r="61" spans="1:69">
      <c r="A61"/>
      <c r="B61"/>
      <c r="C61"/>
      <c r="D61"/>
      <c r="E61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105"/>
      <c r="Y61" s="103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/>
    </row>
    <row r="62" spans="1:69">
      <c r="A62"/>
      <c r="B62"/>
      <c r="C62"/>
      <c r="D62"/>
      <c r="E62"/>
      <c r="F62"/>
      <c r="K62" s="59"/>
      <c r="L62" s="60"/>
      <c r="X62" s="47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47"/>
    </row>
    <row r="63" spans="1:69">
      <c r="A63"/>
      <c r="B63"/>
      <c r="C63"/>
      <c r="D63"/>
      <c r="E63"/>
      <c r="F63"/>
      <c r="K63" s="59"/>
      <c r="L63" s="60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47"/>
    </row>
    <row r="64" spans="1:69">
      <c r="A64"/>
      <c r="B64"/>
      <c r="C64"/>
      <c r="D64"/>
      <c r="E64"/>
      <c r="F64"/>
      <c r="G64"/>
      <c r="H64"/>
      <c r="I64"/>
      <c r="J64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47"/>
    </row>
    <row r="65" spans="1:69">
      <c r="A65" s="131"/>
      <c r="B65" s="131"/>
      <c r="C65" s="131"/>
      <c r="D65" s="131"/>
      <c r="E65" s="131"/>
      <c r="F65"/>
      <c r="G65"/>
      <c r="H65"/>
      <c r="I65"/>
      <c r="J65"/>
      <c r="K65"/>
      <c r="L65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47"/>
    </row>
    <row r="66" spans="1:69">
      <c r="A66" s="131"/>
      <c r="B66" s="131"/>
      <c r="C66" s="131"/>
      <c r="D66" s="131"/>
      <c r="E66" s="131"/>
      <c r="F66"/>
      <c r="G66"/>
      <c r="H66"/>
      <c r="I66"/>
      <c r="J66"/>
      <c r="K66"/>
      <c r="L66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47"/>
    </row>
    <row r="67" spans="1:69">
      <c r="A67" s="131"/>
      <c r="B67" s="131"/>
      <c r="C67" s="131"/>
      <c r="D67" s="131"/>
      <c r="E67" s="131"/>
      <c r="F67"/>
      <c r="G67"/>
      <c r="H67"/>
      <c r="I67"/>
      <c r="J67"/>
      <c r="K67"/>
      <c r="L67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47"/>
    </row>
    <row r="68" spans="1:69">
      <c r="A68" s="131"/>
      <c r="B68" s="131"/>
      <c r="C68" s="131"/>
      <c r="D68" s="131"/>
      <c r="E68" s="131"/>
      <c r="F68"/>
      <c r="G68"/>
      <c r="H68"/>
      <c r="I68"/>
      <c r="J68"/>
      <c r="K68"/>
      <c r="L68"/>
      <c r="X68" s="103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47"/>
    </row>
    <row r="69" spans="1:69">
      <c r="A69" s="131"/>
      <c r="B69" s="131"/>
      <c r="C69" s="131"/>
      <c r="D69" s="131"/>
      <c r="E69" s="131"/>
      <c r="F69"/>
      <c r="G69"/>
      <c r="H69"/>
      <c r="I69"/>
      <c r="J69"/>
      <c r="K69"/>
      <c r="L69"/>
      <c r="X69" s="10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47"/>
    </row>
    <row r="70" spans="1:69" s="131" customFormat="1">
      <c r="G70"/>
      <c r="H70"/>
      <c r="I70"/>
      <c r="J70"/>
      <c r="K70"/>
      <c r="L70"/>
      <c r="X70" s="337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98"/>
    </row>
    <row r="71" spans="1:69" s="131" customFormat="1">
      <c r="X71" s="337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98"/>
    </row>
    <row r="72" spans="1:69" s="131" customFormat="1">
      <c r="X72" s="337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98"/>
    </row>
    <row r="73" spans="1:69" s="131" customFormat="1">
      <c r="X73" s="337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98"/>
    </row>
    <row r="74" spans="1:69" s="131" customFormat="1">
      <c r="X74" s="337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/>
      <c r="BM74" s="338"/>
      <c r="BN74" s="338"/>
      <c r="BO74" s="338"/>
      <c r="BP74" s="338"/>
      <c r="BQ74" s="98"/>
    </row>
    <row r="75" spans="1:69" s="131" customFormat="1">
      <c r="X75" s="337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98"/>
    </row>
    <row r="76" spans="1:69" s="131" customFormat="1">
      <c r="X76" s="337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98"/>
    </row>
    <row r="77" spans="1:69" s="131" customFormat="1"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</row>
    <row r="78" spans="1:69" s="131" customFormat="1">
      <c r="X78" s="638"/>
      <c r="Y78" s="639"/>
      <c r="Z78" s="639"/>
      <c r="AA78" s="639"/>
      <c r="AB78" s="639"/>
      <c r="AC78" s="639"/>
      <c r="AD78" s="639"/>
      <c r="AE78" s="639"/>
      <c r="AF78" s="639"/>
      <c r="AG78" s="639"/>
      <c r="AH78" s="639"/>
      <c r="AI78" s="639"/>
      <c r="AJ78" s="639"/>
      <c r="AK78" s="639"/>
      <c r="AL78" s="639"/>
      <c r="AM78" s="639"/>
      <c r="AN78" s="639"/>
      <c r="AO78" s="639"/>
      <c r="AP78" s="639"/>
      <c r="AQ78" s="639"/>
      <c r="AR78" s="639"/>
      <c r="AS78" s="639"/>
      <c r="AT78" s="639"/>
      <c r="AU78" s="639"/>
      <c r="AV78" s="639"/>
      <c r="AW78" s="639"/>
      <c r="AX78" s="639"/>
      <c r="AY78" s="639"/>
      <c r="AZ78" s="639"/>
      <c r="BA78" s="639"/>
      <c r="BB78" s="639"/>
      <c r="BC78" s="639"/>
      <c r="BD78" s="639"/>
      <c r="BE78" s="639"/>
      <c r="BF78" s="639"/>
      <c r="BG78" s="639"/>
      <c r="BH78" s="639"/>
      <c r="BI78" s="639"/>
      <c r="BJ78" s="639"/>
      <c r="BK78" s="639"/>
      <c r="BL78" s="639"/>
      <c r="BM78" s="639"/>
      <c r="BN78" s="639"/>
      <c r="BO78" s="639"/>
      <c r="BP78" s="639"/>
      <c r="BQ78" s="98"/>
    </row>
    <row r="79" spans="1:69" s="131" customFormat="1"/>
    <row r="80" spans="1:69" s="131" customFormat="1"/>
    <row r="81" spans="1:12" s="131" customFormat="1"/>
    <row r="82" spans="1:12" s="131" customFormat="1"/>
    <row r="83" spans="1:12" s="131" customFormat="1"/>
    <row r="84" spans="1:12" s="131" customFormat="1"/>
    <row r="85" spans="1:12" s="131" customFormat="1">
      <c r="A85"/>
      <c r="B85"/>
      <c r="C85"/>
      <c r="D85"/>
      <c r="E85"/>
    </row>
    <row r="86" spans="1:12" s="131" customFormat="1">
      <c r="A86"/>
      <c r="B86"/>
      <c r="C86"/>
      <c r="D86"/>
      <c r="E86"/>
    </row>
    <row r="87" spans="1:12" s="131" customFormat="1">
      <c r="A87"/>
      <c r="B87"/>
      <c r="C87"/>
      <c r="D87"/>
      <c r="E87"/>
    </row>
    <row r="88" spans="1:12" s="131" customFormat="1">
      <c r="A88"/>
      <c r="B88"/>
      <c r="C88"/>
      <c r="D88"/>
      <c r="E88"/>
    </row>
    <row r="89" spans="1:12" s="131" customFormat="1">
      <c r="A89"/>
      <c r="B89"/>
      <c r="C89"/>
      <c r="D89"/>
      <c r="E89"/>
    </row>
    <row r="90" spans="1:12">
      <c r="F90"/>
      <c r="G90" s="131"/>
      <c r="H90" s="131"/>
      <c r="I90" s="131"/>
      <c r="J90" s="131"/>
      <c r="K90" s="131"/>
      <c r="L90" s="131"/>
    </row>
    <row r="91" spans="1:12">
      <c r="F91"/>
      <c r="G91"/>
      <c r="H91"/>
      <c r="I91"/>
    </row>
    <row r="92" spans="1:12">
      <c r="F92"/>
      <c r="G92"/>
      <c r="H92"/>
      <c r="I92"/>
    </row>
    <row r="93" spans="1:12">
      <c r="F93"/>
      <c r="G93"/>
      <c r="H93"/>
      <c r="I93"/>
    </row>
    <row r="94" spans="1:12">
      <c r="F94"/>
      <c r="G94"/>
      <c r="H94"/>
      <c r="I94"/>
    </row>
    <row r="95" spans="1:12">
      <c r="G95"/>
      <c r="H95"/>
      <c r="I95"/>
    </row>
    <row r="96" spans="1:12">
      <c r="G96"/>
      <c r="H96"/>
      <c r="I96"/>
    </row>
  </sheetData>
  <mergeCells count="58">
    <mergeCell ref="N16:N19"/>
    <mergeCell ref="A16:A19"/>
    <mergeCell ref="B16:B19"/>
    <mergeCell ref="F16:M16"/>
    <mergeCell ref="K17:K19"/>
    <mergeCell ref="L17:L19"/>
    <mergeCell ref="G17:G19"/>
    <mergeCell ref="M17:M19"/>
    <mergeCell ref="H17:H19"/>
    <mergeCell ref="I17:I19"/>
    <mergeCell ref="J17:J19"/>
    <mergeCell ref="D17:D19"/>
    <mergeCell ref="E17:E19"/>
    <mergeCell ref="F17:F19"/>
    <mergeCell ref="A27:C27"/>
    <mergeCell ref="C31:C34"/>
    <mergeCell ref="D31:D34"/>
    <mergeCell ref="E31:E34"/>
    <mergeCell ref="Y53:BP53"/>
    <mergeCell ref="A49:C49"/>
    <mergeCell ref="B31:B34"/>
    <mergeCell ref="A31:A34"/>
    <mergeCell ref="B46:E46"/>
    <mergeCell ref="B45:E45"/>
    <mergeCell ref="A41:C41"/>
    <mergeCell ref="X78:BP78"/>
    <mergeCell ref="X49:BP49"/>
    <mergeCell ref="X50:BP50"/>
    <mergeCell ref="A28:E28"/>
    <mergeCell ref="L31:L34"/>
    <mergeCell ref="I31:I34"/>
    <mergeCell ref="H31:H34"/>
    <mergeCell ref="G31:G34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A1:O1"/>
    <mergeCell ref="A3:O3"/>
    <mergeCell ref="A4:O4"/>
    <mergeCell ref="A5:O5"/>
    <mergeCell ref="J31:J34"/>
    <mergeCell ref="K31:K34"/>
    <mergeCell ref="F7:J7"/>
    <mergeCell ref="K7:K10"/>
    <mergeCell ref="A30:E30"/>
    <mergeCell ref="A7:A10"/>
    <mergeCell ref="B7:B10"/>
    <mergeCell ref="C16:E16"/>
    <mergeCell ref="O16:O19"/>
    <mergeCell ref="C17:C19"/>
    <mergeCell ref="A14:D14"/>
    <mergeCell ref="G30:L30"/>
  </mergeCells>
  <phoneticPr fontId="13" type="noConversion"/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BQ63"/>
  <sheetViews>
    <sheetView showGridLines="0" view="pageBreakPreview" topLeftCell="A34" zoomScale="70" zoomScaleNormal="75" zoomScaleSheetLayoutView="70" workbookViewId="0">
      <selection activeCell="C38" sqref="C38"/>
    </sheetView>
  </sheetViews>
  <sheetFormatPr baseColWidth="10" defaultRowHeight="12.75"/>
  <cols>
    <col min="1" max="2" width="18.42578125" style="23" customWidth="1"/>
    <col min="3" max="3" width="22.85546875" style="23" customWidth="1"/>
    <col min="4" max="4" width="22.42578125" style="23" customWidth="1"/>
    <col min="5" max="7" width="18.42578125" style="23" customWidth="1"/>
    <col min="8" max="8" width="26" style="23" customWidth="1"/>
    <col min="9" max="9" width="18.42578125" style="23" customWidth="1"/>
    <col min="10" max="10" width="27.140625" style="23" customWidth="1"/>
    <col min="11" max="11" width="25.28515625" style="23" customWidth="1"/>
    <col min="12" max="12" width="24" style="23" customWidth="1"/>
    <col min="13" max="15" width="18.42578125" style="23" customWidth="1"/>
    <col min="16" max="16" width="14.28515625" style="23" customWidth="1"/>
    <col min="17" max="17" width="13.7109375" style="23" customWidth="1"/>
    <col min="18" max="18" width="10.5703125" style="23" customWidth="1"/>
    <col min="19" max="19" width="13.28515625" style="23" customWidth="1"/>
    <col min="20" max="20" width="11.28515625" style="23" customWidth="1"/>
    <col min="21" max="21" width="12" style="23" customWidth="1"/>
    <col min="22" max="22" width="12.140625" style="23" customWidth="1"/>
    <col min="23" max="23" width="11.85546875" style="23" customWidth="1"/>
    <col min="24" max="24" width="30.7109375" style="23" customWidth="1"/>
    <col min="25" max="25" width="11.28515625" style="23" customWidth="1"/>
    <col min="26" max="26" width="11.7109375" style="23" customWidth="1"/>
    <col min="27" max="27" width="10.7109375" style="23" customWidth="1"/>
    <col min="28" max="28" width="17.7109375" style="23" customWidth="1"/>
    <col min="29" max="29" width="8.5703125" style="23" customWidth="1"/>
    <col min="30" max="30" width="8.140625" style="23" customWidth="1"/>
    <col min="31" max="31" width="9.7109375" style="23" customWidth="1"/>
    <col min="32" max="32" width="10.7109375" style="23" customWidth="1"/>
    <col min="33" max="16384" width="11.42578125" style="23"/>
  </cols>
  <sheetData>
    <row r="1" spans="1:68" ht="18">
      <c r="A1" s="666" t="s">
        <v>180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68" ht="12.75" customHeight="1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</row>
    <row r="3" spans="1:68" ht="15">
      <c r="A3" s="668" t="s">
        <v>228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</row>
    <row r="4" spans="1:68" ht="15">
      <c r="A4" s="668" t="s">
        <v>175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</row>
    <row r="5" spans="1:68" ht="15">
      <c r="A5" s="675" t="s">
        <v>110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</row>
    <row r="6" spans="1:68" s="131" customFormat="1">
      <c r="A6" s="603"/>
      <c r="B6" s="698"/>
      <c r="C6" s="699"/>
      <c r="D6" s="699"/>
      <c r="E6" s="700"/>
      <c r="F6" s="341"/>
      <c r="G6" s="101"/>
      <c r="H6" s="333"/>
      <c r="I6" s="333"/>
      <c r="J6" s="333"/>
      <c r="K6" s="333"/>
      <c r="L6" s="333"/>
      <c r="X6" s="603"/>
      <c r="Y6" s="603"/>
      <c r="Z6" s="603"/>
      <c r="AA6" s="603"/>
      <c r="AB6" s="606"/>
      <c r="AC6" s="338"/>
      <c r="AD6" s="338"/>
      <c r="AE6" s="338"/>
      <c r="AF6" s="603"/>
      <c r="AG6" s="603"/>
      <c r="AH6" s="603"/>
      <c r="AI6" s="603"/>
      <c r="AJ6" s="328"/>
      <c r="AK6" s="328"/>
      <c r="AL6" s="603"/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3"/>
      <c r="BP6" s="603"/>
    </row>
    <row r="7" spans="1:68" s="131" customFormat="1">
      <c r="A7" s="603"/>
      <c r="B7" s="698"/>
      <c r="C7" s="699"/>
      <c r="D7" s="699"/>
      <c r="E7" s="700"/>
      <c r="F7" s="427"/>
      <c r="G7" s="341"/>
      <c r="L7" s="341"/>
      <c r="X7" s="603"/>
      <c r="Y7" s="603"/>
      <c r="Z7" s="603"/>
      <c r="AA7" s="603"/>
      <c r="AB7" s="606"/>
      <c r="AC7" s="338"/>
      <c r="AD7" s="338"/>
      <c r="AE7" s="338"/>
      <c r="AF7" s="603"/>
      <c r="AG7" s="603"/>
      <c r="AH7" s="603"/>
      <c r="AI7" s="603"/>
      <c r="AJ7" s="603"/>
      <c r="AK7" s="603"/>
      <c r="AL7" s="603"/>
      <c r="AM7" s="603"/>
      <c r="AN7" s="603"/>
      <c r="AO7" s="603"/>
      <c r="AP7" s="603"/>
      <c r="AQ7" s="603"/>
      <c r="AR7" s="603"/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</row>
    <row r="8" spans="1:68" s="131" customFormat="1">
      <c r="A8" s="603"/>
      <c r="B8" s="428"/>
      <c r="C8" s="428"/>
      <c r="D8" s="428"/>
      <c r="E8" s="428"/>
      <c r="F8" s="427"/>
      <c r="G8" s="341"/>
      <c r="L8" s="341"/>
      <c r="X8" s="603"/>
      <c r="Y8" s="603"/>
      <c r="Z8" s="603"/>
      <c r="AA8" s="603"/>
      <c r="AB8" s="606"/>
      <c r="AC8" s="338"/>
      <c r="AD8" s="338"/>
      <c r="AE8" s="338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3"/>
      <c r="BN8" s="603"/>
      <c r="BO8" s="603"/>
      <c r="BP8" s="603"/>
    </row>
    <row r="9" spans="1:68" s="131" customFormat="1">
      <c r="A9" s="351"/>
      <c r="B9" s="338"/>
      <c r="C9" s="338"/>
      <c r="D9" s="338"/>
      <c r="E9" s="338"/>
      <c r="F9" s="603"/>
      <c r="G9" s="341"/>
      <c r="H9" s="341"/>
      <c r="I9" s="341"/>
      <c r="J9" s="341"/>
      <c r="K9" s="341"/>
      <c r="L9" s="341"/>
      <c r="X9" s="603"/>
      <c r="Y9" s="603"/>
      <c r="Z9" s="603"/>
      <c r="AA9" s="603"/>
      <c r="AB9" s="603"/>
      <c r="AC9" s="347"/>
      <c r="AD9" s="347"/>
      <c r="AE9" s="347"/>
      <c r="AF9" s="347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3"/>
      <c r="BN9" s="603"/>
      <c r="BO9" s="603"/>
      <c r="BP9" s="603"/>
    </row>
    <row r="10" spans="1:68" s="131" customFormat="1">
      <c r="A10" s="351"/>
      <c r="B10" s="429"/>
      <c r="C10" s="429"/>
      <c r="D10" s="429"/>
      <c r="E10" s="429"/>
      <c r="F10" s="603"/>
      <c r="G10" s="341"/>
      <c r="H10" s="341"/>
      <c r="I10" s="341"/>
      <c r="J10" s="341"/>
      <c r="K10" s="341"/>
      <c r="L10" s="341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</row>
    <row r="11" spans="1:68" s="131" customFormat="1">
      <c r="A11" s="351"/>
      <c r="B11" s="429"/>
      <c r="C11" s="429"/>
      <c r="D11" s="429"/>
      <c r="E11" s="429"/>
      <c r="F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603"/>
      <c r="AS11" s="603"/>
      <c r="AT11" s="603"/>
      <c r="AU11" s="603"/>
      <c r="AV11" s="603"/>
      <c r="AW11" s="603"/>
      <c r="AX11" s="603"/>
      <c r="AY11" s="603"/>
      <c r="AZ11" s="603"/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3"/>
      <c r="BN11" s="603"/>
      <c r="BO11" s="603"/>
      <c r="BP11" s="603"/>
    </row>
    <row r="12" spans="1:68" s="131" customFormat="1">
      <c r="A12" s="351"/>
      <c r="B12" s="429"/>
      <c r="C12" s="429"/>
      <c r="D12" s="429"/>
      <c r="E12" s="429"/>
      <c r="F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3"/>
      <c r="BN12" s="603"/>
      <c r="BO12" s="603"/>
      <c r="BP12" s="603"/>
    </row>
    <row r="13" spans="1:68" s="131" customFormat="1">
      <c r="A13" s="351"/>
      <c r="B13" s="429"/>
      <c r="C13" s="429"/>
      <c r="D13" s="429"/>
      <c r="E13" s="429"/>
      <c r="F13" s="603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701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39"/>
      <c r="AU13" s="639"/>
      <c r="AV13" s="639"/>
      <c r="AW13" s="639"/>
      <c r="AX13" s="639"/>
      <c r="AY13" s="639"/>
      <c r="AZ13" s="639"/>
      <c r="BA13" s="639"/>
      <c r="BB13" s="639"/>
      <c r="BC13" s="639"/>
      <c r="BD13" s="639"/>
      <c r="BE13" s="639"/>
      <c r="BF13" s="639"/>
      <c r="BG13" s="639"/>
      <c r="BH13" s="639"/>
      <c r="BI13" s="639"/>
      <c r="BJ13" s="639"/>
      <c r="BK13" s="639"/>
      <c r="BL13" s="639"/>
      <c r="BM13" s="639"/>
      <c r="BN13" s="639"/>
      <c r="BO13" s="639"/>
      <c r="BP13" s="639"/>
    </row>
    <row r="14" spans="1:68" s="131" customFormat="1">
      <c r="A14" s="351"/>
      <c r="B14" s="429"/>
      <c r="C14" s="429"/>
      <c r="D14" s="429"/>
      <c r="E14" s="429"/>
      <c r="F14" s="603"/>
      <c r="G14" s="348"/>
      <c r="H14" s="348"/>
      <c r="I14" s="348"/>
      <c r="J14" s="348"/>
      <c r="K14" s="349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702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639"/>
      <c r="BC14" s="639"/>
      <c r="BD14" s="639"/>
      <c r="BE14" s="639"/>
      <c r="BF14" s="639"/>
      <c r="BG14" s="639"/>
      <c r="BH14" s="639"/>
      <c r="BI14" s="639"/>
      <c r="BJ14" s="639"/>
      <c r="BK14" s="639"/>
      <c r="BL14" s="639"/>
      <c r="BM14" s="639"/>
      <c r="BN14" s="639"/>
      <c r="BO14" s="639"/>
      <c r="BP14" s="639"/>
    </row>
    <row r="15" spans="1:68" s="131" customFormat="1">
      <c r="A15" s="430"/>
      <c r="B15" s="328"/>
      <c r="C15" s="603"/>
      <c r="D15" s="603"/>
      <c r="E15" s="603"/>
      <c r="F15" s="603"/>
      <c r="G15" s="348"/>
      <c r="H15" s="348"/>
      <c r="I15" s="348"/>
      <c r="J15" s="348"/>
      <c r="K15" s="352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3"/>
      <c r="BN15" s="603"/>
      <c r="BO15" s="603"/>
      <c r="BP15" s="603"/>
    </row>
    <row r="16" spans="1:68" s="131" customFormat="1">
      <c r="A16" s="676"/>
      <c r="B16" s="676"/>
      <c r="C16" s="676"/>
      <c r="D16" s="392"/>
      <c r="E16" s="392"/>
      <c r="F16" s="603"/>
      <c r="G16" s="348"/>
      <c r="H16" s="348"/>
      <c r="I16" s="348"/>
      <c r="J16" s="348"/>
      <c r="K16" s="352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692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</row>
    <row r="17" spans="1:69" s="131" customFormat="1">
      <c r="A17" s="391"/>
      <c r="B17" s="391"/>
      <c r="C17" s="391"/>
      <c r="D17" s="391"/>
      <c r="E17" s="391"/>
      <c r="F17" s="603"/>
      <c r="G17" s="348"/>
      <c r="H17" s="348"/>
      <c r="I17" s="348"/>
      <c r="J17" s="348"/>
      <c r="K17" s="352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693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  <c r="AT17" s="639"/>
      <c r="AU17" s="639"/>
      <c r="AV17" s="639"/>
      <c r="AW17" s="639"/>
      <c r="AX17" s="639"/>
      <c r="AY17" s="639"/>
      <c r="AZ17" s="639"/>
      <c r="BA17" s="639"/>
      <c r="BB17" s="639"/>
      <c r="BC17" s="639"/>
      <c r="BD17" s="639"/>
      <c r="BE17" s="639"/>
      <c r="BF17" s="639"/>
      <c r="BG17" s="639"/>
      <c r="BH17" s="639"/>
      <c r="BI17" s="639"/>
      <c r="BJ17" s="639"/>
      <c r="BK17" s="639"/>
      <c r="BL17" s="639"/>
      <c r="BM17" s="639"/>
      <c r="BN17" s="639"/>
      <c r="BO17" s="639"/>
      <c r="BP17" s="639"/>
    </row>
    <row r="18" spans="1:69" s="131" customFormat="1">
      <c r="A18" s="23"/>
      <c r="B18" s="51"/>
      <c r="C18" s="23"/>
      <c r="D18" s="23"/>
      <c r="E18" s="23"/>
      <c r="F18" s="603"/>
      <c r="G18" s="603"/>
      <c r="H18" s="603"/>
      <c r="I18" s="603"/>
      <c r="J18" s="603"/>
      <c r="K18" s="352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</row>
    <row r="19" spans="1:69" s="131" customFormat="1">
      <c r="A19" s="23"/>
      <c r="B19" s="51"/>
      <c r="C19" s="23"/>
      <c r="D19" s="23"/>
      <c r="E19" s="23"/>
      <c r="K19" s="352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603"/>
      <c r="AM19" s="603"/>
      <c r="AN19" s="603"/>
      <c r="AO19" s="603"/>
      <c r="AP19" s="603"/>
      <c r="AQ19" s="603"/>
      <c r="AR19" s="603"/>
      <c r="AS19" s="603"/>
      <c r="AT19" s="603"/>
      <c r="AU19" s="603"/>
      <c r="AV19" s="603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</row>
    <row r="20" spans="1:69" s="131" customFormat="1">
      <c r="A20" s="23"/>
      <c r="B20" s="51"/>
      <c r="C20" s="23"/>
      <c r="D20" s="23"/>
      <c r="E20" s="23"/>
      <c r="K20" s="352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603"/>
      <c r="Y20" s="693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  <c r="BC20" s="697"/>
      <c r="BD20" s="697"/>
      <c r="BE20" s="697"/>
      <c r="BF20" s="697"/>
      <c r="BG20" s="697"/>
      <c r="BH20" s="697"/>
      <c r="BI20" s="697"/>
      <c r="BJ20" s="697"/>
      <c r="BK20" s="697"/>
      <c r="BL20" s="697"/>
      <c r="BM20" s="697"/>
      <c r="BN20" s="697"/>
      <c r="BO20" s="697"/>
      <c r="BP20" s="697"/>
    </row>
    <row r="21" spans="1:69" s="131" customFormat="1">
      <c r="A21" s="23"/>
      <c r="B21" s="51"/>
      <c r="C21" s="23"/>
      <c r="D21" s="23"/>
      <c r="E21" s="23"/>
      <c r="F21" s="341"/>
      <c r="K21" s="352"/>
      <c r="L21" s="350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AC21" s="606"/>
      <c r="AD21" s="338"/>
      <c r="AE21" s="338"/>
      <c r="AF21" s="338"/>
      <c r="AG21" s="603"/>
      <c r="AH21" s="603"/>
      <c r="AI21" s="603"/>
      <c r="AJ21" s="603"/>
      <c r="AK21" s="328"/>
      <c r="AL21" s="328"/>
    </row>
    <row r="22" spans="1:69" s="131" customFormat="1" ht="12.75" customHeight="1">
      <c r="A22" s="23"/>
      <c r="B22" s="51"/>
      <c r="C22" s="23"/>
      <c r="D22" s="23"/>
      <c r="E22" s="23"/>
      <c r="F22" s="368"/>
      <c r="G22" s="341"/>
      <c r="H22" s="341"/>
      <c r="I22" s="341"/>
      <c r="J22" s="341"/>
      <c r="K22" s="341"/>
      <c r="L22" s="341"/>
      <c r="M22" s="346"/>
      <c r="X22" s="335"/>
      <c r="Y22" s="603"/>
      <c r="Z22" s="603"/>
      <c r="AA22" s="603"/>
      <c r="AB22" s="603"/>
      <c r="AC22" s="606"/>
      <c r="AD22" s="338"/>
      <c r="AE22" s="338"/>
      <c r="AF22" s="338"/>
      <c r="AG22" s="603"/>
      <c r="AH22" s="603"/>
      <c r="AI22" s="603"/>
      <c r="AJ22" s="603"/>
      <c r="AK22" s="328"/>
      <c r="AL22" s="328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</row>
    <row r="23" spans="1:69">
      <c r="B23" s="51"/>
      <c r="G23" s="368"/>
      <c r="H23" s="368"/>
      <c r="I23" s="368"/>
      <c r="J23" s="368"/>
      <c r="K23" s="341"/>
      <c r="L23" s="341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0"/>
      <c r="Y23" s="605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/>
    </row>
    <row r="24" spans="1:69">
      <c r="A24"/>
      <c r="B24"/>
      <c r="C24"/>
      <c r="D24"/>
      <c r="E24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0"/>
      <c r="Y24" s="605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/>
    </row>
    <row r="25" spans="1:69">
      <c r="A25"/>
      <c r="B25"/>
      <c r="C25"/>
      <c r="D25"/>
      <c r="E25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0"/>
      <c r="Y25" s="605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/>
    </row>
    <row r="26" spans="1:69">
      <c r="A26"/>
      <c r="B26"/>
      <c r="C26"/>
      <c r="D26"/>
      <c r="E26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0"/>
      <c r="Y26" s="605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/>
    </row>
    <row r="27" spans="1:69">
      <c r="A27"/>
      <c r="B27"/>
      <c r="C27"/>
      <c r="D27"/>
      <c r="E27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0"/>
      <c r="Y27" s="605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/>
    </row>
    <row r="28" spans="1:69">
      <c r="A28"/>
      <c r="B28"/>
      <c r="C28"/>
      <c r="D28"/>
      <c r="E2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0"/>
      <c r="Y28" s="605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/>
    </row>
    <row r="29" spans="1:69">
      <c r="A29"/>
      <c r="B29"/>
      <c r="C29"/>
      <c r="D29"/>
      <c r="E29"/>
      <c r="F29"/>
      <c r="K29" s="59"/>
      <c r="L29" s="60"/>
      <c r="X29" s="604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  <c r="AL29" s="605"/>
      <c r="AM29" s="605"/>
      <c r="AN29" s="605"/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5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5"/>
      <c r="BN29" s="605"/>
      <c r="BO29" s="605"/>
      <c r="BP29" s="605"/>
      <c r="BQ29" s="604"/>
    </row>
    <row r="30" spans="1:69">
      <c r="A30"/>
      <c r="B30"/>
      <c r="C30"/>
      <c r="D30"/>
      <c r="E30"/>
      <c r="F30"/>
      <c r="K30" s="59"/>
      <c r="L30" s="60"/>
      <c r="X30" s="605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604"/>
    </row>
    <row r="31" spans="1:69">
      <c r="A31"/>
      <c r="B31"/>
      <c r="C31"/>
      <c r="D31"/>
      <c r="E31"/>
      <c r="F31"/>
      <c r="G31"/>
      <c r="H31"/>
      <c r="I31"/>
      <c r="J31"/>
      <c r="X31" s="605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604"/>
    </row>
    <row r="32" spans="1:69">
      <c r="A32" s="131"/>
      <c r="B32" s="131"/>
      <c r="C32" s="131"/>
      <c r="D32" s="131"/>
      <c r="E32" s="131"/>
      <c r="F32"/>
      <c r="G32"/>
      <c r="H32"/>
      <c r="I32"/>
      <c r="J32"/>
      <c r="K32"/>
      <c r="L32"/>
      <c r="X32" s="605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604"/>
    </row>
    <row r="33" spans="1:69">
      <c r="A33" s="131"/>
      <c r="B33" s="131"/>
      <c r="C33" s="131"/>
      <c r="D33" s="131"/>
      <c r="E33" s="131"/>
      <c r="F33"/>
      <c r="G33"/>
      <c r="H33"/>
      <c r="I33"/>
      <c r="J33"/>
      <c r="K33"/>
      <c r="L33"/>
      <c r="X33" s="605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604"/>
    </row>
    <row r="34" spans="1:69">
      <c r="A34" s="131"/>
      <c r="B34" s="131"/>
      <c r="C34" s="131"/>
      <c r="D34" s="131"/>
      <c r="E34" s="131"/>
      <c r="F34"/>
      <c r="G34"/>
      <c r="H34"/>
      <c r="I34"/>
      <c r="J34"/>
      <c r="K34"/>
      <c r="L34"/>
      <c r="X34" s="605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604"/>
    </row>
    <row r="35" spans="1:69">
      <c r="A35" s="131"/>
      <c r="B35" s="131"/>
      <c r="C35" s="131"/>
      <c r="D35" s="131"/>
      <c r="E35" s="131"/>
      <c r="F35"/>
      <c r="G35"/>
      <c r="H35"/>
      <c r="I35"/>
      <c r="J35"/>
      <c r="K35"/>
      <c r="L35"/>
      <c r="X35" s="605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604"/>
    </row>
    <row r="36" spans="1:69">
      <c r="A36" s="131"/>
      <c r="B36" s="131"/>
      <c r="C36" s="131"/>
      <c r="D36" s="131"/>
      <c r="E36" s="131"/>
      <c r="F36"/>
      <c r="G36"/>
      <c r="H36"/>
      <c r="I36"/>
      <c r="J36"/>
      <c r="K36"/>
      <c r="L36"/>
      <c r="X36" s="605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604"/>
    </row>
    <row r="37" spans="1:69" s="131" customFormat="1">
      <c r="G37"/>
      <c r="H37"/>
      <c r="I37"/>
      <c r="J37"/>
      <c r="K37"/>
      <c r="L37"/>
      <c r="X37" s="606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603"/>
    </row>
    <row r="38" spans="1:69" s="131" customFormat="1">
      <c r="X38" s="606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603"/>
    </row>
    <row r="39" spans="1:69" s="131" customFormat="1">
      <c r="X39" s="606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603"/>
    </row>
    <row r="40" spans="1:69" s="131" customFormat="1">
      <c r="X40" s="606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603"/>
    </row>
    <row r="41" spans="1:69" s="131" customFormat="1">
      <c r="X41" s="606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603"/>
    </row>
    <row r="42" spans="1:69" s="131" customFormat="1">
      <c r="X42" s="606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603"/>
    </row>
    <row r="43" spans="1:69" s="131" customFormat="1">
      <c r="X43" s="606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603"/>
    </row>
    <row r="44" spans="1:69" s="131" customFormat="1"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</row>
    <row r="45" spans="1:69" s="131" customFormat="1">
      <c r="X45" s="638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639"/>
      <c r="AL45" s="639"/>
      <c r="AM45" s="639"/>
      <c r="AN45" s="639"/>
      <c r="AO45" s="639"/>
      <c r="AP45" s="639"/>
      <c r="AQ45" s="639"/>
      <c r="AR45" s="639"/>
      <c r="AS45" s="639"/>
      <c r="AT45" s="639"/>
      <c r="AU45" s="639"/>
      <c r="AV45" s="639"/>
      <c r="AW45" s="639"/>
      <c r="AX45" s="639"/>
      <c r="AY45" s="639"/>
      <c r="AZ45" s="639"/>
      <c r="BA45" s="639"/>
      <c r="BB45" s="639"/>
      <c r="BC45" s="639"/>
      <c r="BD45" s="639"/>
      <c r="BE45" s="639"/>
      <c r="BF45" s="639"/>
      <c r="BG45" s="639"/>
      <c r="BH45" s="639"/>
      <c r="BI45" s="639"/>
      <c r="BJ45" s="639"/>
      <c r="BK45" s="639"/>
      <c r="BL45" s="639"/>
      <c r="BM45" s="639"/>
      <c r="BN45" s="639"/>
      <c r="BO45" s="639"/>
      <c r="BP45" s="639"/>
      <c r="BQ45" s="603"/>
    </row>
    <row r="46" spans="1:69" s="131" customFormat="1"/>
    <row r="47" spans="1:69" s="131" customFormat="1"/>
    <row r="48" spans="1:69" s="131" customFormat="1"/>
    <row r="49" spans="1:12" s="131" customFormat="1"/>
    <row r="50" spans="1:12" s="131" customFormat="1"/>
    <row r="51" spans="1:12" s="131" customFormat="1"/>
    <row r="52" spans="1:12" s="131" customFormat="1">
      <c r="A52"/>
      <c r="B52"/>
      <c r="C52"/>
      <c r="D52"/>
      <c r="E52"/>
    </row>
    <row r="53" spans="1:12" s="131" customFormat="1">
      <c r="A53"/>
      <c r="B53"/>
      <c r="C53"/>
      <c r="D53"/>
      <c r="E53"/>
    </row>
    <row r="54" spans="1:12" s="131" customFormat="1">
      <c r="A54"/>
      <c r="B54"/>
      <c r="C54"/>
      <c r="D54"/>
      <c r="E54"/>
    </row>
    <row r="55" spans="1:12" s="131" customFormat="1">
      <c r="A55"/>
      <c r="B55"/>
      <c r="C55"/>
      <c r="D55"/>
      <c r="E55"/>
    </row>
    <row r="56" spans="1:12" s="131" customFormat="1">
      <c r="A56"/>
      <c r="B56"/>
      <c r="C56"/>
      <c r="D56"/>
      <c r="E56"/>
    </row>
    <row r="57" spans="1:12">
      <c r="F57"/>
      <c r="G57" s="131"/>
      <c r="H57" s="131"/>
      <c r="I57" s="131"/>
      <c r="J57" s="131"/>
      <c r="K57" s="131"/>
      <c r="L57" s="131"/>
    </row>
    <row r="58" spans="1:12">
      <c r="F58"/>
      <c r="G58"/>
      <c r="H58"/>
      <c r="I58"/>
    </row>
    <row r="59" spans="1:12"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G62"/>
      <c r="H62"/>
      <c r="I62"/>
    </row>
    <row r="63" spans="1:12">
      <c r="G63"/>
      <c r="H63"/>
      <c r="I63"/>
    </row>
  </sheetData>
  <mergeCells count="13">
    <mergeCell ref="A1:O1"/>
    <mergeCell ref="A3:O3"/>
    <mergeCell ref="A4:O4"/>
    <mergeCell ref="A5:O5"/>
    <mergeCell ref="X17:BP17"/>
    <mergeCell ref="Y20:BP20"/>
    <mergeCell ref="X45:BP45"/>
    <mergeCell ref="B6:E6"/>
    <mergeCell ref="B7:E7"/>
    <mergeCell ref="X13:BP13"/>
    <mergeCell ref="X14:BP14"/>
    <mergeCell ref="A16:C16"/>
    <mergeCell ref="X16:BP16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90</vt:i4>
      </vt:variant>
    </vt:vector>
  </HeadingPairs>
  <TitlesOfParts>
    <vt:vector size="128" baseType="lpstr">
      <vt:lpstr>5.1</vt:lpstr>
      <vt:lpstr>5.2</vt:lpstr>
      <vt:lpstr>5.3</vt:lpstr>
      <vt:lpstr>5.4</vt:lpstr>
      <vt:lpstr>5.5</vt:lpstr>
      <vt:lpstr>5.6.1</vt:lpstr>
      <vt:lpstr>GR5.6.1</vt:lpstr>
      <vt:lpstr>5.6.2</vt:lpstr>
      <vt:lpstr>GR5.6.2</vt:lpstr>
      <vt:lpstr>5.6.3</vt:lpstr>
      <vt:lpstr>GR5.6.3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</vt:lpstr>
      <vt:lpstr>5.23</vt:lpstr>
      <vt:lpstr>5.24</vt:lpstr>
      <vt:lpstr>5.25</vt:lpstr>
      <vt:lpstr>5.26</vt:lpstr>
      <vt:lpstr>5.27</vt:lpstr>
      <vt:lpstr>5.28</vt:lpstr>
      <vt:lpstr>5.29</vt:lpstr>
      <vt:lpstr>5.30</vt:lpstr>
      <vt:lpstr>5.31</vt:lpstr>
      <vt:lpstr>5.32</vt:lpstr>
      <vt:lpstr>5.33</vt:lpstr>
      <vt:lpstr>'5.1'!Área_de_impresión</vt:lpstr>
      <vt:lpstr>'5.10'!Área_de_impresión</vt:lpstr>
      <vt:lpstr>'5.11'!Área_de_impresión</vt:lpstr>
      <vt:lpstr>'5.12'!Área_de_impresión</vt:lpstr>
      <vt:lpstr>'5.13'!Área_de_impresión</vt:lpstr>
      <vt:lpstr>'5.14'!Área_de_impresión</vt:lpstr>
      <vt:lpstr>'5.15'!Área_de_impresión</vt:lpstr>
      <vt:lpstr>'5.16'!Área_de_impresión</vt:lpstr>
      <vt:lpstr>'5.17'!Área_de_impresión</vt:lpstr>
      <vt:lpstr>'5.18'!Área_de_impresión</vt:lpstr>
      <vt:lpstr>'5.19'!Área_de_impresión</vt:lpstr>
      <vt:lpstr>'5.2'!Área_de_impresión</vt:lpstr>
      <vt:lpstr>'5.20'!Área_de_impresión</vt:lpstr>
      <vt:lpstr>'5.21'!Área_de_impresión</vt:lpstr>
      <vt:lpstr>'5.22'!Área_de_impresión</vt:lpstr>
      <vt:lpstr>'5.23'!Área_de_impresión</vt:lpstr>
      <vt:lpstr>'5.24'!Área_de_impresión</vt:lpstr>
      <vt:lpstr>'5.25'!Área_de_impresión</vt:lpstr>
      <vt:lpstr>'5.26'!Área_de_impresión</vt:lpstr>
      <vt:lpstr>'5.27'!Área_de_impresión</vt:lpstr>
      <vt:lpstr>'5.28'!Área_de_impresión</vt:lpstr>
      <vt:lpstr>'5.29'!Área_de_impresión</vt:lpstr>
      <vt:lpstr>'5.3'!Área_de_impresión</vt:lpstr>
      <vt:lpstr>'5.30'!Área_de_impresión</vt:lpstr>
      <vt:lpstr>'5.31'!Área_de_impresión</vt:lpstr>
      <vt:lpstr>'5.32'!Área_de_impresión</vt:lpstr>
      <vt:lpstr>'5.33'!Área_de_impresión</vt:lpstr>
      <vt:lpstr>'5.4'!Área_de_impresión</vt:lpstr>
      <vt:lpstr>'5.5'!Área_de_impresión</vt:lpstr>
      <vt:lpstr>'5.6.1'!Área_de_impresión</vt:lpstr>
      <vt:lpstr>'5.6.2'!Área_de_impresión</vt:lpstr>
      <vt:lpstr>'5.6.3'!Área_de_impresión</vt:lpstr>
      <vt:lpstr>'5.7'!Área_de_impresión</vt:lpstr>
      <vt:lpstr>'5.8'!Área_de_impresión</vt:lpstr>
      <vt:lpstr>'5.9'!Área_de_impresión</vt:lpstr>
      <vt:lpstr>GR5.6.1!Área_de_impresión</vt:lpstr>
      <vt:lpstr>GR5.6.2!Área_de_impresión</vt:lpstr>
      <vt:lpstr>GR5.6.3!Área_de_impresión</vt:lpstr>
      <vt:lpstr>Imprimir_área_IM</vt:lpstr>
      <vt:lpstr>'5.6.2'!TABLE</vt:lpstr>
      <vt:lpstr>'5.7'!TABLE</vt:lpstr>
      <vt:lpstr>GR5.6.2!TABLE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'5.6.2'!TABLE_2</vt:lpstr>
      <vt:lpstr>'5.7'!TABLE_2</vt:lpstr>
      <vt:lpstr>GR5.6.2!TABLE_2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'5.6.2'!TABLE_3</vt:lpstr>
      <vt:lpstr>'5.7'!TABLE_3</vt:lpstr>
      <vt:lpstr>'5.8'!TABLE_3</vt:lpstr>
      <vt:lpstr>GR5.6.2!TABLE_3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'5.6.2'!TABLE_4</vt:lpstr>
      <vt:lpstr>'5.7'!TABLE_4</vt:lpstr>
      <vt:lpstr>GR5.6.2!TABLE_4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creator>S.G.E.A.</dc:creator>
  <cp:lastModifiedBy>jlopezperez</cp:lastModifiedBy>
  <cp:lastPrinted>2016-05-10T15:26:05Z</cp:lastPrinted>
  <dcterms:created xsi:type="dcterms:W3CDTF">2001-05-11T09:24:41Z</dcterms:created>
  <dcterms:modified xsi:type="dcterms:W3CDTF">2016-07-26T10:21:21Z</dcterms:modified>
</cp:coreProperties>
</file>